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rasaon-my.sharepoint.com/personal/george_kiewiets_prasa_com/Documents/Documents/Desktop/Stakeholders 2026/CTCT2026/Timetable/"/>
    </mc:Choice>
  </mc:AlternateContent>
  <xr:revisionPtr revIDLastSave="3" documentId="8_{265A1157-084F-4892-826D-AD2904206E9C}" xr6:coauthVersionLast="47" xr6:coauthVersionMax="47" xr10:uidLastSave="{C0678881-D940-4E8C-B98F-1DF33D1BA459}"/>
  <bookViews>
    <workbookView xWindow="-120" yWindow="-120" windowWidth="29040" windowHeight="15720" firstSheet="4" activeTab="7" xr2:uid="{69C0D80B-329D-4B84-AA04-A0A0F074CC23}"/>
  </bookViews>
  <sheets>
    <sheet name="FISH HOEK - CAPE TOWN" sheetId="2" state="hidden" r:id="rId1"/>
    <sheet name="CAPE TOWN - FISH HOEK" sheetId="1" state="hidden" r:id="rId2"/>
    <sheet name="NORTH DOWN" sheetId="27" state="hidden" r:id="rId3"/>
    <sheet name=" NORTH UP" sheetId="26" state="hidden" r:id="rId4"/>
    <sheet name="NORTH. -INBOUND" sheetId="40" r:id="rId5"/>
    <sheet name="NORTH -OUTBOUNT" sheetId="39" r:id="rId6"/>
    <sheet name="SOUTH - OUTBOUND" sheetId="37" r:id="rId7"/>
    <sheet name="SOUTH - INBOUND" sheetId="36" r:id="rId8"/>
    <sheet name="Sheet1" sheetId="13" state="hidden" r:id="rId9"/>
    <sheet name="FLATS DOWN" sheetId="12" state="hidden" r:id="rId10"/>
    <sheet name="FLATS UP" sheetId="11" state="hidden" r:id="rId11"/>
    <sheet name="CENTRAL DOWN" sheetId="9" state="hidden" r:id="rId12"/>
    <sheet name="CENTRAL UP" sheetId="8" state="hidden" r:id="rId13"/>
    <sheet name="NORTH UP" sheetId="6" state="hidden" r:id="rId14"/>
    <sheet name="NORTH DOWN " sheetId="5" state="hidden" r:id="rId15"/>
  </sheets>
  <definedNames>
    <definedName name="bkk" localSheetId="11">#REF!</definedName>
    <definedName name="bkk" localSheetId="12">#REF!</definedName>
    <definedName name="bkk" localSheetId="5">#REF!</definedName>
    <definedName name="bkk" localSheetId="4">#REF!</definedName>
    <definedName name="bkk" localSheetId="7">#REF!</definedName>
    <definedName name="bkk">#REF!</definedName>
    <definedName name="BKL" localSheetId="14">#REF!</definedName>
    <definedName name="BKL" localSheetId="5">#REF!</definedName>
    <definedName name="BKL" localSheetId="13">#REF!</definedName>
    <definedName name="BKL" localSheetId="4">#REF!</definedName>
    <definedName name="BKL">#REF!</definedName>
    <definedName name="KAI" localSheetId="14">#REF!</definedName>
    <definedName name="KAI" localSheetId="5">#REF!</definedName>
    <definedName name="KAI" localSheetId="13">#REF!</definedName>
    <definedName name="KAI" localSheetId="4">#REF!</definedName>
    <definedName name="KAI">#REF!</definedName>
    <definedName name="KAI." localSheetId="5">#REF!</definedName>
    <definedName name="KAI." localSheetId="4">#REF!</definedName>
    <definedName name="KAI.">#REF!</definedName>
    <definedName name="_xlnm.Print_Area" localSheetId="3">' NORTH UP'!$A$1:$H$81</definedName>
    <definedName name="_xlnm.Print_Area" localSheetId="11">'CENTRAL DOWN'!$A$1:$O$33</definedName>
    <definedName name="_xlnm.Print_Area" localSheetId="12">'CENTRAL UP'!$A$1:$Q$32</definedName>
    <definedName name="_xlnm.Print_Area" localSheetId="9">'FLATS DOWN'!$A$1:$H$26</definedName>
    <definedName name="_xlnm.Print_Area" localSheetId="10">'FLATS UP'!$A$1:$H$27</definedName>
    <definedName name="_xlnm.Print_Area" localSheetId="14">'NORTH DOWN '!$A$1:$O$90</definedName>
    <definedName name="_xlnm.Print_Area" localSheetId="5">'NORTH -OUTBOUNT'!$A$1:$H$56</definedName>
    <definedName name="_xlnm.Print_Area" localSheetId="13">'NORTH UP'!$A$1:$P$88</definedName>
    <definedName name="_xlnm.Print_Area" localSheetId="4">'NORTH. -INBOUND'!$B$2:$J$42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9" l="1"/>
  <c r="E23" i="39"/>
  <c r="J28" i="36"/>
  <c r="G27" i="40"/>
  <c r="H16" i="40"/>
  <c r="J28" i="40"/>
  <c r="H17" i="37" l="1"/>
  <c r="H17" i="36"/>
  <c r="G15" i="39"/>
  <c r="G24" i="40"/>
  <c r="I39" i="40"/>
  <c r="G13" i="40"/>
  <c r="G14" i="40" s="1"/>
  <c r="G15" i="40" s="1"/>
  <c r="G16" i="40" s="1"/>
  <c r="G17" i="40" s="1"/>
  <c r="G18" i="40" s="1"/>
  <c r="G19" i="40" s="1"/>
  <c r="G20" i="40" s="1"/>
  <c r="G21" i="40" s="1"/>
  <c r="G23" i="40" s="1"/>
  <c r="G25" i="40" s="1"/>
  <c r="G26" i="40" s="1"/>
  <c r="G28" i="40" s="1"/>
  <c r="G29" i="40" s="1"/>
  <c r="G30" i="40" s="1"/>
  <c r="G31" i="40" s="1"/>
  <c r="G32" i="40" s="1"/>
  <c r="G33" i="40" s="1"/>
  <c r="G34" i="40" s="1"/>
  <c r="G35" i="40" s="1"/>
  <c r="G39" i="40" s="1"/>
  <c r="C39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D21" i="40"/>
  <c r="C21" i="40"/>
  <c r="C20" i="40"/>
  <c r="C19" i="40"/>
  <c r="C18" i="40"/>
  <c r="C17" i="40"/>
  <c r="C16" i="40"/>
  <c r="C15" i="40"/>
  <c r="C14" i="40"/>
  <c r="C13" i="40"/>
  <c r="H13" i="40" s="1"/>
  <c r="H14" i="40" s="1"/>
  <c r="C11" i="40"/>
  <c r="C10" i="40"/>
  <c r="C9" i="40"/>
  <c r="J9" i="40" s="1"/>
  <c r="C8" i="40"/>
  <c r="B55" i="39"/>
  <c r="B54" i="39"/>
  <c r="B53" i="39"/>
  <c r="B52" i="39"/>
  <c r="B51" i="39"/>
  <c r="B50" i="39"/>
  <c r="B49" i="39"/>
  <c r="B48" i="39"/>
  <c r="B47" i="39"/>
  <c r="B46" i="39"/>
  <c r="B45" i="39"/>
  <c r="B43" i="39"/>
  <c r="B42" i="39"/>
  <c r="B41" i="39"/>
  <c r="B40" i="39"/>
  <c r="B39" i="39"/>
  <c r="B38" i="39"/>
  <c r="B36" i="39"/>
  <c r="B35" i="39"/>
  <c r="B34" i="39"/>
  <c r="B33" i="39"/>
  <c r="B32" i="39"/>
  <c r="B31" i="39"/>
  <c r="B30" i="39"/>
  <c r="B29" i="39"/>
  <c r="B28" i="39"/>
  <c r="B27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G13" i="39" s="1"/>
  <c r="G14" i="39" s="1"/>
  <c r="G16" i="39" s="1"/>
  <c r="G17" i="39" s="1"/>
  <c r="G18" i="39" s="1"/>
  <c r="L18" i="36"/>
  <c r="L19" i="36"/>
  <c r="M58" i="37"/>
  <c r="M52" i="37"/>
  <c r="L52" i="37"/>
  <c r="K52" i="37"/>
  <c r="J52" i="37"/>
  <c r="S6" i="36"/>
  <c r="S7" i="36" s="1"/>
  <c r="J25" i="37"/>
  <c r="J6" i="36"/>
  <c r="K22" i="36"/>
  <c r="L23" i="37"/>
  <c r="K16" i="37"/>
  <c r="G45" i="37"/>
  <c r="I14" i="36"/>
  <c r="H6" i="36"/>
  <c r="H7" i="36" s="1"/>
  <c r="H8" i="36" s="1"/>
  <c r="H9" i="36" s="1"/>
  <c r="H10" i="36" s="1"/>
  <c r="H18" i="36"/>
  <c r="G12" i="36"/>
  <c r="F9" i="36"/>
  <c r="G18" i="37"/>
  <c r="D23" i="37"/>
  <c r="F10" i="36"/>
  <c r="H16" i="36"/>
  <c r="H12" i="36"/>
  <c r="I12" i="36"/>
  <c r="K18" i="36"/>
  <c r="N25" i="36"/>
  <c r="H13" i="36"/>
  <c r="Q6" i="36"/>
  <c r="I58" i="37"/>
  <c r="O17" i="36"/>
  <c r="L9" i="37"/>
  <c r="M12" i="37"/>
  <c r="G19" i="39" l="1"/>
  <c r="G20" i="39" s="1"/>
  <c r="G21" i="39" s="1"/>
  <c r="G22" i="39" s="1"/>
  <c r="G23" i="39" s="1"/>
  <c r="G24" i="39" s="1"/>
  <c r="G25" i="39" s="1"/>
  <c r="G27" i="39" s="1"/>
  <c r="G28" i="39"/>
  <c r="G29" i="39" s="1"/>
  <c r="G30" i="39" s="1"/>
  <c r="G31" i="39" s="1"/>
  <c r="G32" i="39" s="1"/>
  <c r="G33" i="39" s="1"/>
  <c r="G34" i="39" s="1"/>
  <c r="G35" i="39" s="1"/>
  <c r="G36" i="39" s="1"/>
  <c r="E13" i="39"/>
  <c r="E14" i="39" s="1"/>
  <c r="E15" i="39" s="1"/>
  <c r="E16" i="39" s="1"/>
  <c r="E17" i="39" s="1"/>
  <c r="E18" i="39" s="1"/>
  <c r="E19" i="39" s="1"/>
  <c r="E20" i="39" s="1"/>
  <c r="E21" i="39" s="1"/>
  <c r="E24" i="39" s="1"/>
  <c r="E25" i="39" s="1"/>
  <c r="F28" i="39"/>
  <c r="D28" i="39"/>
  <c r="F29" i="39"/>
  <c r="F30" i="39" s="1"/>
  <c r="F31" i="39" s="1"/>
  <c r="F32" i="39" s="1"/>
  <c r="F33" i="39" s="1"/>
  <c r="F34" i="39" s="1"/>
  <c r="F35" i="39" s="1"/>
  <c r="F36" i="39" s="1"/>
  <c r="H13" i="39"/>
  <c r="H14" i="39" s="1"/>
  <c r="H15" i="39" s="1"/>
  <c r="H16" i="39" s="1"/>
  <c r="H17" i="39" s="1"/>
  <c r="H18" i="39" s="1"/>
  <c r="H19" i="39" s="1"/>
  <c r="H20" i="39" s="1"/>
  <c r="H21" i="39" s="1"/>
  <c r="H22" i="39" s="1"/>
  <c r="H23" i="39" s="1"/>
  <c r="H24" i="39" s="1"/>
  <c r="H25" i="39" s="1"/>
  <c r="H27" i="39" s="1"/>
  <c r="H45" i="39" s="1"/>
  <c r="H46" i="39" s="1"/>
  <c r="H47" i="39" s="1"/>
  <c r="H48" i="39" s="1"/>
  <c r="C13" i="39"/>
  <c r="C14" i="39" s="1"/>
  <c r="C15" i="39" s="1"/>
  <c r="J10" i="40"/>
  <c r="J11" i="40" s="1"/>
  <c r="J21" i="40" s="1"/>
  <c r="J23" i="40" s="1"/>
  <c r="J24" i="40" s="1"/>
  <c r="J25" i="40" s="1"/>
  <c r="J26" i="40" s="1"/>
  <c r="J27" i="40" s="1"/>
  <c r="J29" i="40" s="1"/>
  <c r="J30" i="40" s="1"/>
  <c r="J31" i="40" s="1"/>
  <c r="J32" i="40" s="1"/>
  <c r="J33" i="40" s="1"/>
  <c r="J34" i="40" s="1"/>
  <c r="J35" i="40" s="1"/>
  <c r="J39" i="40" s="1"/>
  <c r="H15" i="40"/>
  <c r="H17" i="40" s="1"/>
  <c r="H18" i="40" s="1"/>
  <c r="H19" i="40" s="1"/>
  <c r="I9" i="40"/>
  <c r="I10" i="40" s="1"/>
  <c r="I11" i="40" s="1"/>
  <c r="I21" i="40" s="1"/>
  <c r="I23" i="40" s="1"/>
  <c r="I24" i="40" s="1"/>
  <c r="I25" i="40" s="1"/>
  <c r="I26" i="40" s="1"/>
  <c r="I27" i="40" s="1"/>
  <c r="I28" i="40" s="1"/>
  <c r="I29" i="40" s="1"/>
  <c r="I30" i="40" s="1"/>
  <c r="I31" i="40" s="1"/>
  <c r="I32" i="40" s="1"/>
  <c r="I33" i="40" s="1"/>
  <c r="I34" i="40" s="1"/>
  <c r="I35" i="40" s="1"/>
  <c r="F13" i="40"/>
  <c r="F14" i="40" s="1"/>
  <c r="F15" i="40" s="1"/>
  <c r="F16" i="40" s="1"/>
  <c r="F17" i="40" s="1"/>
  <c r="F18" i="40" s="1"/>
  <c r="F19" i="40" s="1"/>
  <c r="F20" i="40" s="1"/>
  <c r="F21" i="40" s="1"/>
  <c r="E9" i="40"/>
  <c r="E10" i="40" s="1"/>
  <c r="E11" i="40" s="1"/>
  <c r="E21" i="40" s="1"/>
  <c r="E23" i="40" s="1"/>
  <c r="E24" i="40" s="1"/>
  <c r="E25" i="40" s="1"/>
  <c r="E26" i="40" s="1"/>
  <c r="E27" i="40" s="1"/>
  <c r="E28" i="40" s="1"/>
  <c r="E29" i="40" s="1"/>
  <c r="E30" i="40" s="1"/>
  <c r="E31" i="40" s="1"/>
  <c r="E32" i="40" s="1"/>
  <c r="E33" i="40" s="1"/>
  <c r="E34" i="40" s="1"/>
  <c r="E35" i="40" s="1"/>
  <c r="E39" i="40" s="1"/>
  <c r="D29" i="39"/>
  <c r="D30" i="39" s="1"/>
  <c r="D31" i="39" s="1"/>
  <c r="D32" i="39" s="1"/>
  <c r="D33" i="39" s="1"/>
  <c r="D34" i="39" s="1"/>
  <c r="D35" i="39" s="1"/>
  <c r="D36" i="39" s="1"/>
  <c r="H14" i="36"/>
  <c r="H15" i="36" s="1"/>
  <c r="H19" i="36" s="1"/>
  <c r="H20" i="36" s="1"/>
  <c r="H21" i="36" s="1"/>
  <c r="H22" i="36" s="1"/>
  <c r="H23" i="36" s="1"/>
  <c r="H24" i="36" s="1"/>
  <c r="H25" i="36" s="1"/>
  <c r="I13" i="36"/>
  <c r="I15" i="36" s="1"/>
  <c r="I16" i="36" s="1"/>
  <c r="I17" i="36" s="1"/>
  <c r="I18" i="36" s="1"/>
  <c r="I19" i="36" s="1"/>
  <c r="I20" i="36" s="1"/>
  <c r="I21" i="36" s="1"/>
  <c r="I22" i="36" s="1"/>
  <c r="I23" i="36" s="1"/>
  <c r="I24" i="36" s="1"/>
  <c r="I25" i="36" s="1"/>
  <c r="I26" i="36" s="1"/>
  <c r="I27" i="36" s="1"/>
  <c r="I28" i="36" s="1"/>
  <c r="I29" i="36" s="1"/>
  <c r="I30" i="36" s="1"/>
  <c r="I31" i="36" s="1"/>
  <c r="I32" i="36" s="1"/>
  <c r="I33" i="36" s="1"/>
  <c r="I34" i="36" s="1"/>
  <c r="I35" i="36" s="1"/>
  <c r="I36" i="36" s="1"/>
  <c r="I37" i="36" s="1"/>
  <c r="I38" i="36" s="1"/>
  <c r="I39" i="36" s="1"/>
  <c r="I40" i="36" s="1"/>
  <c r="I41" i="36" s="1"/>
  <c r="I42" i="36" s="1"/>
  <c r="I43" i="36" s="1"/>
  <c r="I44" i="36" s="1"/>
  <c r="I45" i="36" s="1"/>
  <c r="I46" i="36" s="1"/>
  <c r="I47" i="36" s="1"/>
  <c r="I48" i="36" s="1"/>
  <c r="I49" i="36" s="1"/>
  <c r="I50" i="36" s="1"/>
  <c r="I51" i="36" s="1"/>
  <c r="I52" i="36" s="1"/>
  <c r="I53" i="36" s="1"/>
  <c r="I54" i="36" s="1"/>
  <c r="I55" i="36" s="1"/>
  <c r="I56" i="36" s="1"/>
  <c r="I57" i="36" s="1"/>
  <c r="I58" i="36" s="1"/>
  <c r="C8" i="37"/>
  <c r="C53" i="37"/>
  <c r="C52" i="37"/>
  <c r="C6" i="37"/>
  <c r="O6" i="37" s="1"/>
  <c r="C7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40" i="37"/>
  <c r="C41" i="37"/>
  <c r="C42" i="37"/>
  <c r="C43" i="37"/>
  <c r="C44" i="37"/>
  <c r="C45" i="37"/>
  <c r="C46" i="37"/>
  <c r="C47" i="37"/>
  <c r="C48" i="37"/>
  <c r="C49" i="37"/>
  <c r="C50" i="37"/>
  <c r="C51" i="37"/>
  <c r="C54" i="37"/>
  <c r="C55" i="37"/>
  <c r="C56" i="37"/>
  <c r="C57" i="37"/>
  <c r="C58" i="37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27" i="39" l="1"/>
  <c r="E45" i="39" s="1"/>
  <c r="E46" i="39" s="1"/>
  <c r="E47" i="39" s="1"/>
  <c r="E48" i="39" s="1"/>
  <c r="H26" i="36"/>
  <c r="H27" i="36" s="1"/>
  <c r="H28" i="36" s="1"/>
  <c r="H29" i="36" s="1"/>
  <c r="H30" i="36" s="1"/>
  <c r="H31" i="36" s="1"/>
  <c r="H32" i="36" s="1"/>
  <c r="H33" i="36" s="1"/>
  <c r="H34" i="36" s="1"/>
  <c r="H35" i="36" s="1"/>
  <c r="H36" i="36" s="1"/>
  <c r="H37" i="36" s="1"/>
  <c r="H38" i="36" s="1"/>
  <c r="H39" i="36" s="1"/>
  <c r="H40" i="36" s="1"/>
  <c r="H41" i="36" s="1"/>
  <c r="H42" i="36" s="1"/>
  <c r="H43" i="36" s="1"/>
  <c r="H44" i="36" s="1"/>
  <c r="H45" i="36" s="1"/>
  <c r="H46" i="36" s="1"/>
  <c r="H47" i="36" s="1"/>
  <c r="H48" i="36" s="1"/>
  <c r="H49" i="36" s="1"/>
  <c r="H50" i="36" s="1"/>
  <c r="H51" i="36" s="1"/>
  <c r="H52" i="36" s="1"/>
  <c r="H53" i="36" s="1"/>
  <c r="H54" i="36" s="1"/>
  <c r="H55" i="36" s="1"/>
  <c r="H56" i="36" s="1"/>
  <c r="H57" i="36" s="1"/>
  <c r="H58" i="36" s="1"/>
  <c r="H20" i="40"/>
  <c r="H21" i="40" s="1"/>
  <c r="C16" i="39"/>
  <c r="C17" i="39" s="1"/>
  <c r="C18" i="39" s="1"/>
  <c r="C19" i="39" s="1"/>
  <c r="C20" i="39" s="1"/>
  <c r="C21" i="39" s="1"/>
  <c r="C22" i="39" s="1"/>
  <c r="C23" i="39" s="1"/>
  <c r="C24" i="39" s="1"/>
  <c r="R6" i="36"/>
  <c r="R7" i="36" s="1"/>
  <c r="R8" i="36" s="1"/>
  <c r="R9" i="36" s="1"/>
  <c r="O12" i="36"/>
  <c r="F6" i="36"/>
  <c r="F7" i="36" s="1"/>
  <c r="F8" i="36" s="1"/>
  <c r="P6" i="36"/>
  <c r="S8" i="36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S52" i="36" s="1"/>
  <c r="S53" i="36" s="1"/>
  <c r="S54" i="36" s="1"/>
  <c r="S55" i="36" s="1"/>
  <c r="S56" i="36" s="1"/>
  <c r="S57" i="36" s="1"/>
  <c r="S58" i="36" s="1"/>
  <c r="K12" i="36"/>
  <c r="K13" i="36" s="1"/>
  <c r="K14" i="36" s="1"/>
  <c r="K15" i="36" s="1"/>
  <c r="N6" i="36"/>
  <c r="J6" i="37"/>
  <c r="J7" i="37" s="1"/>
  <c r="G6" i="37"/>
  <c r="G7" i="37" s="1"/>
  <c r="M6" i="37"/>
  <c r="M7" i="37" s="1"/>
  <c r="N6" i="37"/>
  <c r="N7" i="37" s="1"/>
  <c r="H6" i="37"/>
  <c r="H7" i="37" s="1"/>
  <c r="L12" i="36"/>
  <c r="L13" i="36" s="1"/>
  <c r="L14" i="36" s="1"/>
  <c r="L15" i="36" s="1"/>
  <c r="L16" i="36" s="1"/>
  <c r="L17" i="36" s="1"/>
  <c r="L20" i="36" s="1"/>
  <c r="L21" i="36" s="1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L32" i="36" s="1"/>
  <c r="L33" i="36" s="1"/>
  <c r="L34" i="36" s="1"/>
  <c r="L35" i="36" s="1"/>
  <c r="L36" i="36" s="1"/>
  <c r="L37" i="36" s="1"/>
  <c r="L38" i="36" s="1"/>
  <c r="L39" i="36" s="1"/>
  <c r="L40" i="36" s="1"/>
  <c r="L41" i="36" s="1"/>
  <c r="L42" i="36" s="1"/>
  <c r="L43" i="36" s="1"/>
  <c r="L44" i="36" s="1"/>
  <c r="L45" i="36" s="1"/>
  <c r="L46" i="36" s="1"/>
  <c r="L47" i="36" s="1"/>
  <c r="L48" i="36" s="1"/>
  <c r="L49" i="36" s="1"/>
  <c r="L50" i="36" s="1"/>
  <c r="L51" i="36" s="1"/>
  <c r="L52" i="36" s="1"/>
  <c r="L53" i="36" s="1"/>
  <c r="L54" i="36" s="1"/>
  <c r="L55" i="36" s="1"/>
  <c r="L56" i="36" s="1"/>
  <c r="L57" i="36" s="1"/>
  <c r="L58" i="36" s="1"/>
  <c r="N7" i="36"/>
  <c r="N8" i="36" s="1"/>
  <c r="N9" i="36" s="1"/>
  <c r="N10" i="36" s="1"/>
  <c r="N11" i="36" s="1"/>
  <c r="Q7" i="36"/>
  <c r="Q8" i="36" s="1"/>
  <c r="Q9" i="36" s="1"/>
  <c r="P6" i="37"/>
  <c r="M6" i="36"/>
  <c r="M7" i="36" s="1"/>
  <c r="M8" i="36" s="1"/>
  <c r="M9" i="36" s="1"/>
  <c r="M10" i="36" s="1"/>
  <c r="P7" i="36"/>
  <c r="P8" i="36" s="1"/>
  <c r="P9" i="36" s="1"/>
  <c r="K6" i="37"/>
  <c r="K7" i="37" s="1"/>
  <c r="D6" i="37"/>
  <c r="D7" i="37" s="1"/>
  <c r="D8" i="37" s="1"/>
  <c r="E6" i="37"/>
  <c r="E7" i="37" s="1"/>
  <c r="E8" i="37" s="1"/>
  <c r="E9" i="37" s="1"/>
  <c r="I6" i="37"/>
  <c r="I7" i="37" s="1"/>
  <c r="J7" i="36"/>
  <c r="J8" i="36" s="1"/>
  <c r="J9" i="36" s="1"/>
  <c r="J10" i="36" s="1"/>
  <c r="O13" i="36"/>
  <c r="O14" i="36" s="1"/>
  <c r="O15" i="36" s="1"/>
  <c r="O16" i="36" s="1"/>
  <c r="O18" i="36" s="1"/>
  <c r="O19" i="36" s="1"/>
  <c r="O20" i="36" s="1"/>
  <c r="O21" i="36" s="1"/>
  <c r="O22" i="36" s="1"/>
  <c r="O23" i="36" s="1"/>
  <c r="O24" i="36" s="1"/>
  <c r="O7" i="37"/>
  <c r="L6" i="37"/>
  <c r="L7" i="37" s="1"/>
  <c r="F6" i="37"/>
  <c r="F7" i="37" s="1"/>
  <c r="C25" i="39" l="1"/>
  <c r="C27" i="39" s="1"/>
  <c r="C45" i="39" s="1"/>
  <c r="C46" i="39" s="1"/>
  <c r="C47" i="39" s="1"/>
  <c r="C48" i="39" s="1"/>
  <c r="O25" i="36"/>
  <c r="O26" i="36" s="1"/>
  <c r="O27" i="36" s="1"/>
  <c r="O28" i="36" s="1"/>
  <c r="O29" i="36" s="1"/>
  <c r="O30" i="36" s="1"/>
  <c r="O31" i="36" s="1"/>
  <c r="O32" i="36" s="1"/>
  <c r="O33" i="36" s="1"/>
  <c r="O34" i="36" s="1"/>
  <c r="O35" i="36" s="1"/>
  <c r="O36" i="36" s="1"/>
  <c r="O37" i="36" s="1"/>
  <c r="O38" i="36" s="1"/>
  <c r="O39" i="36" s="1"/>
  <c r="O40" i="36" s="1"/>
  <c r="O41" i="36" s="1"/>
  <c r="O42" i="36" s="1"/>
  <c r="O43" i="36" s="1"/>
  <c r="O44" i="36" s="1"/>
  <c r="O45" i="36" s="1"/>
  <c r="O46" i="36" s="1"/>
  <c r="O47" i="36" s="1"/>
  <c r="O48" i="36" s="1"/>
  <c r="O49" i="36" s="1"/>
  <c r="O50" i="36" s="1"/>
  <c r="O51" i="36" s="1"/>
  <c r="O52" i="36" s="1"/>
  <c r="O53" i="36" s="1"/>
  <c r="O54" i="36" s="1"/>
  <c r="O55" i="36" s="1"/>
  <c r="O56" i="36" s="1"/>
  <c r="O57" i="36" s="1"/>
  <c r="O58" i="36" s="1"/>
  <c r="K16" i="36"/>
  <c r="K17" i="36" s="1"/>
  <c r="K19" i="36" s="1"/>
  <c r="K20" i="36" s="1"/>
  <c r="K21" i="36" s="1"/>
  <c r="K23" i="36" s="1"/>
  <c r="K24" i="36" s="1"/>
  <c r="K25" i="36" s="1"/>
  <c r="H8" i="37"/>
  <c r="H9" i="37" s="1"/>
  <c r="H10" i="37" s="1"/>
  <c r="H11" i="37" s="1"/>
  <c r="H12" i="37" s="1"/>
  <c r="H13" i="37" s="1"/>
  <c r="H14" i="37" s="1"/>
  <c r="H15" i="37" s="1"/>
  <c r="H16" i="37" s="1"/>
  <c r="H18" i="37" s="1"/>
  <c r="H19" i="37" s="1"/>
  <c r="H20" i="37" s="1"/>
  <c r="G8" i="37"/>
  <c r="G9" i="37" s="1"/>
  <c r="G10" i="37" s="1"/>
  <c r="G11" i="37" s="1"/>
  <c r="G12" i="37" s="1"/>
  <c r="G13" i="37" s="1"/>
  <c r="G14" i="37" s="1"/>
  <c r="G15" i="37" s="1"/>
  <c r="G16" i="37" s="1"/>
  <c r="G17" i="37" s="1"/>
  <c r="G19" i="37" s="1"/>
  <c r="K8" i="37"/>
  <c r="K9" i="37" s="1"/>
  <c r="K10" i="37" s="1"/>
  <c r="F8" i="37"/>
  <c r="F9" i="37" s="1"/>
  <c r="F10" i="37" s="1"/>
  <c r="F11" i="37" s="1"/>
  <c r="F12" i="37" s="1"/>
  <c r="F13" i="37" s="1"/>
  <c r="F14" i="37" s="1"/>
  <c r="F15" i="37" s="1"/>
  <c r="F16" i="37" s="1"/>
  <c r="F17" i="37" s="1"/>
  <c r="J8" i="37"/>
  <c r="J9" i="37" s="1"/>
  <c r="J10" i="37" s="1"/>
  <c r="J11" i="37" s="1"/>
  <c r="J12" i="37" s="1"/>
  <c r="J13" i="37" s="1"/>
  <c r="J14" i="37" s="1"/>
  <c r="J15" i="37" s="1"/>
  <c r="J16" i="37" s="1"/>
  <c r="N8" i="37"/>
  <c r="N9" i="37" s="1"/>
  <c r="N10" i="37" s="1"/>
  <c r="N11" i="37" s="1"/>
  <c r="N12" i="37" s="1"/>
  <c r="N13" i="37" s="1"/>
  <c r="N14" i="37" s="1"/>
  <c r="N15" i="37" s="1"/>
  <c r="N16" i="37" s="1"/>
  <c r="N17" i="37" s="1"/>
  <c r="N18" i="37" s="1"/>
  <c r="N19" i="37" s="1"/>
  <c r="N20" i="37" s="1"/>
  <c r="N21" i="37" s="1"/>
  <c r="N22" i="37" s="1"/>
  <c r="N23" i="37" s="1"/>
  <c r="N24" i="37" s="1"/>
  <c r="N25" i="37" s="1"/>
  <c r="N26" i="37" s="1"/>
  <c r="N27" i="37" s="1"/>
  <c r="N28" i="37" s="1"/>
  <c r="N29" i="37" s="1"/>
  <c r="N30" i="37" s="1"/>
  <c r="N31" i="37" s="1"/>
  <c r="N32" i="37" s="1"/>
  <c r="N33" i="37" s="1"/>
  <c r="N34" i="37" s="1"/>
  <c r="N35" i="37" s="1"/>
  <c r="N36" i="37" s="1"/>
  <c r="N37" i="37" s="1"/>
  <c r="N38" i="37" s="1"/>
  <c r="N39" i="37" s="1"/>
  <c r="N40" i="37" s="1"/>
  <c r="N41" i="37" s="1"/>
  <c r="N42" i="37" s="1"/>
  <c r="N43" i="37" s="1"/>
  <c r="N44" i="37" s="1"/>
  <c r="N45" i="37" s="1"/>
  <c r="N46" i="37" s="1"/>
  <c r="N47" i="37" s="1"/>
  <c r="N48" i="37" s="1"/>
  <c r="N49" i="37" s="1"/>
  <c r="N50" i="37" s="1"/>
  <c r="N51" i="37" s="1"/>
  <c r="N52" i="37" s="1"/>
  <c r="L8" i="37"/>
  <c r="L10" i="37" s="1"/>
  <c r="L11" i="37" s="1"/>
  <c r="L12" i="37" s="1"/>
  <c r="L13" i="37" s="1"/>
  <c r="L14" i="37" s="1"/>
  <c r="I8" i="37"/>
  <c r="I9" i="37" s="1"/>
  <c r="I10" i="37" s="1"/>
  <c r="I11" i="37" s="1"/>
  <c r="I12" i="37" s="1"/>
  <c r="I13" i="37" s="1"/>
  <c r="I14" i="37" s="1"/>
  <c r="I15" i="37" s="1"/>
  <c r="I16" i="37" s="1"/>
  <c r="I17" i="37" s="1"/>
  <c r="I18" i="37" s="1"/>
  <c r="I19" i="37" s="1"/>
  <c r="I20" i="37" s="1"/>
  <c r="I21" i="37" s="1"/>
  <c r="I22" i="37" s="1"/>
  <c r="I23" i="37" s="1"/>
  <c r="I24" i="37" s="1"/>
  <c r="I25" i="37" s="1"/>
  <c r="I26" i="37" s="1"/>
  <c r="I27" i="37" s="1"/>
  <c r="I28" i="37" s="1"/>
  <c r="I29" i="37" s="1"/>
  <c r="I30" i="37" s="1"/>
  <c r="I31" i="37" s="1"/>
  <c r="I32" i="37" s="1"/>
  <c r="I33" i="37" s="1"/>
  <c r="I34" i="37" s="1"/>
  <c r="I35" i="37" s="1"/>
  <c r="I36" i="37" s="1"/>
  <c r="I37" i="37" s="1"/>
  <c r="I38" i="37" s="1"/>
  <c r="I39" i="37" s="1"/>
  <c r="I40" i="37" s="1"/>
  <c r="I41" i="37" s="1"/>
  <c r="I42" i="37" s="1"/>
  <c r="I43" i="37" s="1"/>
  <c r="I44" i="37" s="1"/>
  <c r="I45" i="37" s="1"/>
  <c r="I46" i="37" s="1"/>
  <c r="I47" i="37" s="1"/>
  <c r="I48" i="37" s="1"/>
  <c r="I49" i="37" s="1"/>
  <c r="I50" i="37" s="1"/>
  <c r="I51" i="37" s="1"/>
  <c r="I52" i="37" s="1"/>
  <c r="I53" i="37" s="1"/>
  <c r="I54" i="37" s="1"/>
  <c r="I55" i="37" s="1"/>
  <c r="I56" i="37" s="1"/>
  <c r="I57" i="37" s="1"/>
  <c r="M8" i="37"/>
  <c r="M9" i="37" s="1"/>
  <c r="M10" i="37" s="1"/>
  <c r="M11" i="37" s="1"/>
  <c r="M13" i="37" s="1"/>
  <c r="M14" i="37" s="1"/>
  <c r="M15" i="37" s="1"/>
  <c r="M16" i="37" s="1"/>
  <c r="M17" i="37" s="1"/>
  <c r="M18" i="37" s="1"/>
  <c r="M19" i="37" s="1"/>
  <c r="M20" i="37" s="1"/>
  <c r="M21" i="37" s="1"/>
  <c r="M22" i="37" s="1"/>
  <c r="M23" i="37" s="1"/>
  <c r="M24" i="37" s="1"/>
  <c r="M25" i="37" s="1"/>
  <c r="M26" i="37" s="1"/>
  <c r="M27" i="37" s="1"/>
  <c r="M28" i="37" s="1"/>
  <c r="M29" i="37" s="1"/>
  <c r="M30" i="37" s="1"/>
  <c r="M31" i="37" s="1"/>
  <c r="M32" i="37" s="1"/>
  <c r="M33" i="37" s="1"/>
  <c r="M34" i="37" s="1"/>
  <c r="M35" i="37" s="1"/>
  <c r="M36" i="37" s="1"/>
  <c r="M37" i="37" s="1"/>
  <c r="M38" i="37" s="1"/>
  <c r="M39" i="37" s="1"/>
  <c r="M40" i="37" s="1"/>
  <c r="M41" i="37" s="1"/>
  <c r="M42" i="37" s="1"/>
  <c r="M43" i="37" s="1"/>
  <c r="M44" i="37" s="1"/>
  <c r="M45" i="37" s="1"/>
  <c r="M46" i="37" s="1"/>
  <c r="M47" i="37" s="1"/>
  <c r="M48" i="37" s="1"/>
  <c r="M49" i="37" s="1"/>
  <c r="M50" i="37" s="1"/>
  <c r="M51" i="37" s="1"/>
  <c r="M53" i="37" s="1"/>
  <c r="M54" i="37" s="1"/>
  <c r="M55" i="37" s="1"/>
  <c r="M56" i="37" s="1"/>
  <c r="M57" i="37" s="1"/>
  <c r="O8" i="37"/>
  <c r="O9" i="37" s="1"/>
  <c r="O10" i="37" s="1"/>
  <c r="O11" i="37" s="1"/>
  <c r="O12" i="37" s="1"/>
  <c r="O13" i="37" s="1"/>
  <c r="O14" i="37" s="1"/>
  <c r="O15" i="37" s="1"/>
  <c r="O16" i="37" s="1"/>
  <c r="O17" i="37" s="1"/>
  <c r="O18" i="37" s="1"/>
  <c r="O19" i="37" s="1"/>
  <c r="O20" i="37" s="1"/>
  <c r="O21" i="37" s="1"/>
  <c r="O22" i="37" s="1"/>
  <c r="O23" i="37" s="1"/>
  <c r="O24" i="37" s="1"/>
  <c r="O25" i="37" s="1"/>
  <c r="O26" i="37" s="1"/>
  <c r="O27" i="37" s="1"/>
  <c r="O28" i="37" s="1"/>
  <c r="O29" i="37" s="1"/>
  <c r="O30" i="37" s="1"/>
  <c r="O31" i="37" s="1"/>
  <c r="O32" i="37" s="1"/>
  <c r="O33" i="37" s="1"/>
  <c r="O34" i="37" s="1"/>
  <c r="O35" i="37" s="1"/>
  <c r="O36" i="37" s="1"/>
  <c r="O37" i="37" s="1"/>
  <c r="O38" i="37" s="1"/>
  <c r="O39" i="37" s="1"/>
  <c r="O40" i="37" s="1"/>
  <c r="O41" i="37" s="1"/>
  <c r="O42" i="37" s="1"/>
  <c r="O43" i="37" s="1"/>
  <c r="O44" i="37" s="1"/>
  <c r="O45" i="37" s="1"/>
  <c r="O46" i="37" s="1"/>
  <c r="O47" i="37" s="1"/>
  <c r="O48" i="37" s="1"/>
  <c r="O49" i="37" s="1"/>
  <c r="O50" i="37" s="1"/>
  <c r="O51" i="37" s="1"/>
  <c r="O52" i="37" s="1"/>
  <c r="O53" i="37" s="1"/>
  <c r="O54" i="37" s="1"/>
  <c r="O55" i="37" s="1"/>
  <c r="O56" i="37" s="1"/>
  <c r="O57" i="37" s="1"/>
  <c r="O58" i="37" s="1"/>
  <c r="M11" i="36"/>
  <c r="M12" i="36" s="1"/>
  <c r="M13" i="36" s="1"/>
  <c r="M14" i="36" s="1"/>
  <c r="M15" i="36" s="1"/>
  <c r="M16" i="36" s="1"/>
  <c r="M17" i="36" s="1"/>
  <c r="M18" i="36" s="1"/>
  <c r="M19" i="36" s="1"/>
  <c r="R10" i="36"/>
  <c r="R11" i="36" s="1"/>
  <c r="R12" i="36" s="1"/>
  <c r="R13" i="36" s="1"/>
  <c r="R14" i="36" s="1"/>
  <c r="R15" i="36" s="1"/>
  <c r="P10" i="36"/>
  <c r="P11" i="36" s="1"/>
  <c r="P12" i="36" s="1"/>
  <c r="P13" i="36" s="1"/>
  <c r="P14" i="36" s="1"/>
  <c r="P15" i="36" s="1"/>
  <c r="P16" i="36" s="1"/>
  <c r="P17" i="36" s="1"/>
  <c r="P7" i="37"/>
  <c r="J11" i="36"/>
  <c r="J12" i="36" s="1"/>
  <c r="J13" i="36" s="1"/>
  <c r="J14" i="36" s="1"/>
  <c r="G13" i="36"/>
  <c r="G14" i="36" s="1"/>
  <c r="G15" i="36" s="1"/>
  <c r="G16" i="36" s="1"/>
  <c r="G17" i="36" s="1"/>
  <c r="G18" i="36" s="1"/>
  <c r="G19" i="36" s="1"/>
  <c r="G20" i="36" s="1"/>
  <c r="G21" i="36" s="1"/>
  <c r="D9" i="37"/>
  <c r="D10" i="37" s="1"/>
  <c r="D11" i="37" s="1"/>
  <c r="D12" i="37" s="1"/>
  <c r="D13" i="37" s="1"/>
  <c r="D14" i="37" s="1"/>
  <c r="D15" i="37" s="1"/>
  <c r="D16" i="37" s="1"/>
  <c r="D17" i="37" s="1"/>
  <c r="D18" i="37" s="1"/>
  <c r="D19" i="37" s="1"/>
  <c r="D20" i="37" s="1"/>
  <c r="D21" i="37" s="1"/>
  <c r="D22" i="37" s="1"/>
  <c r="D24" i="37" s="1"/>
  <c r="D25" i="37" s="1"/>
  <c r="D26" i="37" s="1"/>
  <c r="D27" i="37" s="1"/>
  <c r="D28" i="37" s="1"/>
  <c r="D29" i="37" s="1"/>
  <c r="D30" i="37" s="1"/>
  <c r="D31" i="37" s="1"/>
  <c r="D32" i="37" s="1"/>
  <c r="D33" i="37" s="1"/>
  <c r="D34" i="37" s="1"/>
  <c r="D35" i="37" s="1"/>
  <c r="D36" i="37" s="1"/>
  <c r="D37" i="37" s="1"/>
  <c r="D38" i="37" s="1"/>
  <c r="D39" i="37" s="1"/>
  <c r="D40" i="37" s="1"/>
  <c r="D41" i="37" s="1"/>
  <c r="D42" i="37" s="1"/>
  <c r="D43" i="37" s="1"/>
  <c r="D44" i="37" s="1"/>
  <c r="D45" i="37" s="1"/>
  <c r="D46" i="37" s="1"/>
  <c r="D47" i="37" s="1"/>
  <c r="D48" i="37" s="1"/>
  <c r="D49" i="37" s="1"/>
  <c r="D50" i="37" s="1"/>
  <c r="D51" i="37" s="1"/>
  <c r="D52" i="37" s="1"/>
  <c r="D53" i="37" s="1"/>
  <c r="D54" i="37" s="1"/>
  <c r="D55" i="37" s="1"/>
  <c r="D56" i="37" s="1"/>
  <c r="D57" i="37" s="1"/>
  <c r="D58" i="37" s="1"/>
  <c r="E10" i="37"/>
  <c r="E11" i="37" s="1"/>
  <c r="E12" i="37" s="1"/>
  <c r="E13" i="37" s="1"/>
  <c r="E14" i="37" s="1"/>
  <c r="E15" i="37" s="1"/>
  <c r="E16" i="37" s="1"/>
  <c r="Q10" i="36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Q52" i="36" s="1"/>
  <c r="Q53" i="36" s="1"/>
  <c r="Q54" i="36" s="1"/>
  <c r="Q55" i="36" s="1"/>
  <c r="Q56" i="36" s="1"/>
  <c r="Q57" i="36" s="1"/>
  <c r="Q58" i="36" s="1"/>
  <c r="N12" i="36"/>
  <c r="N13" i="36" s="1"/>
  <c r="N14" i="36" s="1"/>
  <c r="N15" i="36" s="1"/>
  <c r="N16" i="36" s="1"/>
  <c r="F11" i="36"/>
  <c r="F12" i="36" s="1"/>
  <c r="E1" i="27"/>
  <c r="F1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F27" i="27" s="1"/>
  <c r="E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8" i="27"/>
  <c r="D69" i="27"/>
  <c r="D70" i="27"/>
  <c r="D71" i="27"/>
  <c r="D72" i="27"/>
  <c r="D73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3" i="26"/>
  <c r="D33" i="26"/>
  <c r="E32" i="26"/>
  <c r="E31" i="26"/>
  <c r="E30" i="26"/>
  <c r="E29" i="26"/>
  <c r="E28" i="26"/>
  <c r="E27" i="26"/>
  <c r="E26" i="26"/>
  <c r="E25" i="26"/>
  <c r="E24" i="26"/>
  <c r="E23" i="26"/>
  <c r="E22" i="26"/>
  <c r="E19" i="26"/>
  <c r="E18" i="26"/>
  <c r="E17" i="26"/>
  <c r="E16" i="26"/>
  <c r="E15" i="26"/>
  <c r="E12" i="26"/>
  <c r="E11" i="26"/>
  <c r="E10" i="26"/>
  <c r="E9" i="26"/>
  <c r="E8" i="26"/>
  <c r="E7" i="26"/>
  <c r="E6" i="26"/>
  <c r="E5" i="26"/>
  <c r="K26" i="36" l="1"/>
  <c r="K27" i="36" s="1"/>
  <c r="K28" i="36" s="1"/>
  <c r="K29" i="36" s="1"/>
  <c r="K30" i="36" s="1"/>
  <c r="K31" i="36" s="1"/>
  <c r="K32" i="36" s="1"/>
  <c r="K33" i="36" s="1"/>
  <c r="K34" i="36" s="1"/>
  <c r="K35" i="36" s="1"/>
  <c r="K36" i="36" s="1"/>
  <c r="K37" i="36" s="1"/>
  <c r="K38" i="36" s="1"/>
  <c r="K39" i="36" s="1"/>
  <c r="K40" i="36" s="1"/>
  <c r="K41" i="36" s="1"/>
  <c r="K42" i="36" s="1"/>
  <c r="K43" i="36" s="1"/>
  <c r="K44" i="36" s="1"/>
  <c r="K45" i="36" s="1"/>
  <c r="K46" i="36" s="1"/>
  <c r="K47" i="36" s="1"/>
  <c r="K48" i="36" s="1"/>
  <c r="K49" i="36" s="1"/>
  <c r="K50" i="36" s="1"/>
  <c r="K51" i="36" s="1"/>
  <c r="K52" i="36" s="1"/>
  <c r="K53" i="36" s="1"/>
  <c r="K54" i="36" s="1"/>
  <c r="K55" i="36" s="1"/>
  <c r="K56" i="36" s="1"/>
  <c r="K57" i="36" s="1"/>
  <c r="K58" i="36" s="1"/>
  <c r="R17" i="36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R52" i="36" s="1"/>
  <c r="R53" i="36" s="1"/>
  <c r="R54" i="36" s="1"/>
  <c r="R55" i="36" s="1"/>
  <c r="R56" i="36" s="1"/>
  <c r="R57" i="36" s="1"/>
  <c r="R58" i="36" s="1"/>
  <c r="R16" i="36"/>
  <c r="F18" i="37"/>
  <c r="F19" i="37" s="1"/>
  <c r="F20" i="37" s="1"/>
  <c r="F21" i="37" s="1"/>
  <c r="F22" i="37" s="1"/>
  <c r="F23" i="37" s="1"/>
  <c r="F24" i="37" s="1"/>
  <c r="F25" i="37" s="1"/>
  <c r="F26" i="37" s="1"/>
  <c r="F27" i="37" s="1"/>
  <c r="F28" i="37" s="1"/>
  <c r="H21" i="37"/>
  <c r="H22" i="37" s="1"/>
  <c r="H23" i="37" s="1"/>
  <c r="H24" i="37" s="1"/>
  <c r="H25" i="37" s="1"/>
  <c r="H26" i="37" s="1"/>
  <c r="N17" i="36"/>
  <c r="N18" i="36" s="1"/>
  <c r="N19" i="36" s="1"/>
  <c r="N20" i="36" s="1"/>
  <c r="N21" i="36" s="1"/>
  <c r="N22" i="36" s="1"/>
  <c r="N23" i="36" s="1"/>
  <c r="N24" i="36" s="1"/>
  <c r="N26" i="36" s="1"/>
  <c r="N27" i="36" s="1"/>
  <c r="N28" i="36" s="1"/>
  <c r="N29" i="36" s="1"/>
  <c r="N30" i="36" s="1"/>
  <c r="N31" i="36" s="1"/>
  <c r="N32" i="36" s="1"/>
  <c r="N33" i="36" s="1"/>
  <c r="N34" i="36" s="1"/>
  <c r="N35" i="36" s="1"/>
  <c r="N36" i="36" s="1"/>
  <c r="N37" i="36" s="1"/>
  <c r="N38" i="36" s="1"/>
  <c r="N39" i="36" s="1"/>
  <c r="N40" i="36" s="1"/>
  <c r="N41" i="36" s="1"/>
  <c r="N42" i="36" s="1"/>
  <c r="N43" i="36" s="1"/>
  <c r="N44" i="36" s="1"/>
  <c r="N45" i="36" s="1"/>
  <c r="N46" i="36" s="1"/>
  <c r="N47" i="36" s="1"/>
  <c r="N48" i="36" s="1"/>
  <c r="N49" i="36" s="1"/>
  <c r="N50" i="36" s="1"/>
  <c r="N51" i="36" s="1"/>
  <c r="N52" i="36" s="1"/>
  <c r="N53" i="36" s="1"/>
  <c r="N54" i="36" s="1"/>
  <c r="N55" i="36" s="1"/>
  <c r="N56" i="36" s="1"/>
  <c r="N57" i="36" s="1"/>
  <c r="N58" i="36" s="1"/>
  <c r="G22" i="36"/>
  <c r="P18" i="36"/>
  <c r="P19" i="36" s="1"/>
  <c r="P20" i="36" s="1"/>
  <c r="P21" i="36" s="1"/>
  <c r="P22" i="36" s="1"/>
  <c r="P23" i="36" s="1"/>
  <c r="P24" i="36" s="1"/>
  <c r="P25" i="36" s="1"/>
  <c r="P26" i="36" s="1"/>
  <c r="P27" i="36" s="1"/>
  <c r="P28" i="36" s="1"/>
  <c r="P29" i="36" s="1"/>
  <c r="P30" i="36" s="1"/>
  <c r="P31" i="36" s="1"/>
  <c r="P32" i="36" s="1"/>
  <c r="P33" i="36" s="1"/>
  <c r="P34" i="36" s="1"/>
  <c r="P35" i="36" s="1"/>
  <c r="P36" i="36" s="1"/>
  <c r="P37" i="36" s="1"/>
  <c r="P38" i="36" s="1"/>
  <c r="P39" i="36" s="1"/>
  <c r="P40" i="36" s="1"/>
  <c r="P41" i="36" s="1"/>
  <c r="P42" i="36" s="1"/>
  <c r="P43" i="36" s="1"/>
  <c r="P44" i="36" s="1"/>
  <c r="P45" i="36" s="1"/>
  <c r="P46" i="36" s="1"/>
  <c r="P47" i="36" s="1"/>
  <c r="P48" i="36" s="1"/>
  <c r="P49" i="36" s="1"/>
  <c r="P50" i="36" s="1"/>
  <c r="F13" i="36"/>
  <c r="F14" i="36" s="1"/>
  <c r="F15" i="36" s="1"/>
  <c r="F16" i="36" s="1"/>
  <c r="F17" i="36" s="1"/>
  <c r="F18" i="36" s="1"/>
  <c r="F19" i="36" s="1"/>
  <c r="F20" i="36" s="1"/>
  <c r="F21" i="36" s="1"/>
  <c r="J15" i="36"/>
  <c r="J16" i="36" s="1"/>
  <c r="J17" i="36" s="1"/>
  <c r="J18" i="36" s="1"/>
  <c r="J19" i="36" s="1"/>
  <c r="J20" i="36" s="1"/>
  <c r="J21" i="36" s="1"/>
  <c r="J22" i="36" s="1"/>
  <c r="J23" i="36" s="1"/>
  <c r="M20" i="36"/>
  <c r="M21" i="36" s="1"/>
  <c r="M22" i="36" s="1"/>
  <c r="M23" i="36" s="1"/>
  <c r="J17" i="37"/>
  <c r="K11" i="37"/>
  <c r="K12" i="37" s="1"/>
  <c r="K13" i="37" s="1"/>
  <c r="K14" i="37" s="1"/>
  <c r="E17" i="37"/>
  <c r="E18" i="37" s="1"/>
  <c r="E19" i="37" s="1"/>
  <c r="E20" i="37" s="1"/>
  <c r="E21" i="37" s="1"/>
  <c r="E22" i="37" s="1"/>
  <c r="E23" i="37" s="1"/>
  <c r="E24" i="37" s="1"/>
  <c r="E25" i="37" s="1"/>
  <c r="E26" i="37" s="1"/>
  <c r="E27" i="37" s="1"/>
  <c r="E28" i="37" s="1"/>
  <c r="E29" i="37" s="1"/>
  <c r="E30" i="37" s="1"/>
  <c r="E31" i="37" s="1"/>
  <c r="E32" i="37" s="1"/>
  <c r="E33" i="37" s="1"/>
  <c r="E34" i="37" s="1"/>
  <c r="E35" i="37" s="1"/>
  <c r="E36" i="37" s="1"/>
  <c r="E37" i="37" s="1"/>
  <c r="E38" i="37" s="1"/>
  <c r="E39" i="37" s="1"/>
  <c r="E40" i="37" s="1"/>
  <c r="E41" i="37" s="1"/>
  <c r="E42" i="37" s="1"/>
  <c r="E43" i="37" s="1"/>
  <c r="E44" i="37" s="1"/>
  <c r="E45" i="37" s="1"/>
  <c r="E46" i="37" s="1"/>
  <c r="E47" i="37" s="1"/>
  <c r="E48" i="37" s="1"/>
  <c r="E49" i="37" s="1"/>
  <c r="E50" i="37" s="1"/>
  <c r="E51" i="37" s="1"/>
  <c r="E52" i="37" s="1"/>
  <c r="P8" i="37"/>
  <c r="P9" i="37" s="1"/>
  <c r="P10" i="37" s="1"/>
  <c r="P11" i="37" s="1"/>
  <c r="P12" i="37" s="1"/>
  <c r="P13" i="37" s="1"/>
  <c r="P14" i="37" s="1"/>
  <c r="P15" i="37" s="1"/>
  <c r="P16" i="37" s="1"/>
  <c r="P17" i="37" s="1"/>
  <c r="P18" i="37" s="1"/>
  <c r="P19" i="37" s="1"/>
  <c r="P20" i="37" s="1"/>
  <c r="P21" i="37" s="1"/>
  <c r="P22" i="37" s="1"/>
  <c r="P23" i="37" s="1"/>
  <c r="P24" i="37" s="1"/>
  <c r="P25" i="37" s="1"/>
  <c r="P26" i="37" s="1"/>
  <c r="P27" i="37" s="1"/>
  <c r="P28" i="37" s="1"/>
  <c r="P29" i="37" s="1"/>
  <c r="P30" i="37" s="1"/>
  <c r="P31" i="37" s="1"/>
  <c r="P32" i="37" s="1"/>
  <c r="P33" i="37" s="1"/>
  <c r="P34" i="37" s="1"/>
  <c r="P35" i="37" s="1"/>
  <c r="P36" i="37" s="1"/>
  <c r="P37" i="37" s="1"/>
  <c r="P38" i="37" s="1"/>
  <c r="P39" i="37" s="1"/>
  <c r="P40" i="37" s="1"/>
  <c r="P41" i="37" s="1"/>
  <c r="P42" i="37" s="1"/>
  <c r="P43" i="37" s="1"/>
  <c r="P44" i="37" s="1"/>
  <c r="P45" i="37" s="1"/>
  <c r="P46" i="37" s="1"/>
  <c r="P47" i="37" s="1"/>
  <c r="P48" i="37" s="1"/>
  <c r="P49" i="37" s="1"/>
  <c r="P50" i="37" s="1"/>
  <c r="P51" i="37" s="1"/>
  <c r="P52" i="37" s="1"/>
  <c r="P53" i="37" s="1"/>
  <c r="P54" i="37" s="1"/>
  <c r="P55" i="37" s="1"/>
  <c r="P56" i="37" s="1"/>
  <c r="P57" i="37" s="1"/>
  <c r="P58" i="37" s="1"/>
  <c r="G20" i="37"/>
  <c r="G21" i="37" s="1"/>
  <c r="G22" i="37" s="1"/>
  <c r="G23" i="37" s="1"/>
  <c r="G24" i="37" s="1"/>
  <c r="G25" i="37" s="1"/>
  <c r="G26" i="37" s="1"/>
  <c r="G27" i="37" s="1"/>
  <c r="G28" i="37" s="1"/>
  <c r="L15" i="37"/>
  <c r="L16" i="37" s="1"/>
  <c r="L17" i="37" s="1"/>
  <c r="L18" i="37" s="1"/>
  <c r="L19" i="37" s="1"/>
  <c r="L20" i="37" s="1"/>
  <c r="L21" i="37" s="1"/>
  <c r="L22" i="37" s="1"/>
  <c r="L24" i="37" s="1"/>
  <c r="L25" i="37" s="1"/>
  <c r="L26" i="37" s="1"/>
  <c r="L27" i="37" s="1"/>
  <c r="L28" i="37" s="1"/>
  <c r="L29" i="37" s="1"/>
  <c r="L30" i="37" s="1"/>
  <c r="L31" i="37" s="1"/>
  <c r="L32" i="37" s="1"/>
  <c r="L33" i="37" s="1"/>
  <c r="L34" i="37" s="1"/>
  <c r="L35" i="37" s="1"/>
  <c r="L36" i="37" s="1"/>
  <c r="L37" i="37" s="1"/>
  <c r="L38" i="37" s="1"/>
  <c r="L39" i="37" s="1"/>
  <c r="L40" i="37" s="1"/>
  <c r="L41" i="37" s="1"/>
  <c r="L42" i="37" s="1"/>
  <c r="L43" i="37" s="1"/>
  <c r="L44" i="37" s="1"/>
  <c r="L45" i="37" s="1"/>
  <c r="L46" i="37" s="1"/>
  <c r="L47" i="37" s="1"/>
  <c r="L48" i="37" s="1"/>
  <c r="L49" i="37" s="1"/>
  <c r="L50" i="37" s="1"/>
  <c r="L51" i="37" s="1"/>
  <c r="E28" i="27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43" i="27" s="1"/>
  <c r="E44" i="27" s="1"/>
  <c r="E45" i="27" s="1"/>
  <c r="E46" i="27" s="1"/>
  <c r="E47" i="27" s="1"/>
  <c r="E48" i="27" s="1"/>
  <c r="E49" i="27" s="1"/>
  <c r="E50" i="27" s="1"/>
  <c r="E51" i="27" s="1"/>
  <c r="E53" i="27" s="1"/>
  <c r="E75" i="27" s="1"/>
  <c r="E76" i="27" s="1"/>
  <c r="E77" i="27" s="1"/>
  <c r="E78" i="27" s="1"/>
  <c r="E79" i="27" s="1"/>
  <c r="E80" i="27" s="1"/>
  <c r="E81" i="27" s="1"/>
  <c r="F28" i="27"/>
  <c r="F29" i="27" s="1"/>
  <c r="F30" i="27" s="1"/>
  <c r="F31" i="27" s="1"/>
  <c r="F32" i="27" s="1"/>
  <c r="F33" i="27" s="1"/>
  <c r="F34" i="27" s="1"/>
  <c r="F35" i="27" s="1"/>
  <c r="F36" i="27" s="1"/>
  <c r="F37" i="27" s="1"/>
  <c r="F38" i="27" s="1"/>
  <c r="F39" i="27" s="1"/>
  <c r="F40" i="27" s="1"/>
  <c r="F41" i="27" s="1"/>
  <c r="F42" i="27" s="1"/>
  <c r="F43" i="27" s="1"/>
  <c r="F44" i="27" s="1"/>
  <c r="F45" i="27" s="1"/>
  <c r="F46" i="27" s="1"/>
  <c r="F47" i="27" s="1"/>
  <c r="F48" i="27" s="1"/>
  <c r="F49" i="27" s="1"/>
  <c r="F50" i="27" s="1"/>
  <c r="F51" i="27" s="1"/>
  <c r="F53" i="27" s="1"/>
  <c r="F54" i="27" s="1"/>
  <c r="F55" i="27" s="1"/>
  <c r="F56" i="27" s="1"/>
  <c r="F57" i="27" s="1"/>
  <c r="F58" i="27" s="1"/>
  <c r="F59" i="27" s="1"/>
  <c r="F60" i="27" s="1"/>
  <c r="F61" i="27" s="1"/>
  <c r="F62" i="27" s="1"/>
  <c r="F63" i="27" s="1"/>
  <c r="F64" i="27" s="1"/>
  <c r="F65" i="27" s="1"/>
  <c r="F66" i="27" s="1"/>
  <c r="F7" i="26"/>
  <c r="F8" i="26" s="1"/>
  <c r="F9" i="26" s="1"/>
  <c r="F10" i="26" s="1"/>
  <c r="F11" i="26" s="1"/>
  <c r="F12" i="26" s="1"/>
  <c r="F33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80" i="26" s="1"/>
  <c r="H27" i="37" l="1"/>
  <c r="H28" i="37" s="1"/>
  <c r="H29" i="37" s="1"/>
  <c r="H30" i="37" s="1"/>
  <c r="H31" i="37" s="1"/>
  <c r="H32" i="37" s="1"/>
  <c r="H33" i="37" s="1"/>
  <c r="H34" i="37" s="1"/>
  <c r="H35" i="37" s="1"/>
  <c r="H36" i="37" s="1"/>
  <c r="H37" i="37" s="1"/>
  <c r="H38" i="37" s="1"/>
  <c r="H39" i="37" s="1"/>
  <c r="H40" i="37" s="1"/>
  <c r="H41" i="37" s="1"/>
  <c r="H42" i="37" s="1"/>
  <c r="H43" i="37" s="1"/>
  <c r="H44" i="37" s="1"/>
  <c r="H45" i="37" s="1"/>
  <c r="G23" i="36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5" i="36" s="1"/>
  <c r="G36" i="36" s="1"/>
  <c r="G37" i="36" s="1"/>
  <c r="G38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G50" i="36" s="1"/>
  <c r="G51" i="36" s="1"/>
  <c r="G52" i="36" s="1"/>
  <c r="G53" i="36" s="1"/>
  <c r="G54" i="36" s="1"/>
  <c r="G55" i="36" s="1"/>
  <c r="G56" i="36" s="1"/>
  <c r="G57" i="36" s="1"/>
  <c r="G58" i="36" s="1"/>
  <c r="G29" i="37"/>
  <c r="G30" i="37" s="1"/>
  <c r="G31" i="37" s="1"/>
  <c r="G32" i="37" s="1"/>
  <c r="G33" i="37" s="1"/>
  <c r="G34" i="37" s="1"/>
  <c r="G35" i="37" s="1"/>
  <c r="G36" i="37" s="1"/>
  <c r="G37" i="37" s="1"/>
  <c r="G38" i="37" s="1"/>
  <c r="G39" i="37" s="1"/>
  <c r="G40" i="37" s="1"/>
  <c r="G41" i="37" s="1"/>
  <c r="G42" i="37" s="1"/>
  <c r="G43" i="37" s="1"/>
  <c r="G44" i="37" s="1"/>
  <c r="G46" i="37" s="1"/>
  <c r="G47" i="37" s="1"/>
  <c r="G48" i="37" s="1"/>
  <c r="G49" i="37" s="1"/>
  <c r="G50" i="37" s="1"/>
  <c r="G51" i="37" s="1"/>
  <c r="G52" i="37" s="1"/>
  <c r="J24" i="36"/>
  <c r="J25" i="36" s="1"/>
  <c r="J26" i="36" s="1"/>
  <c r="J27" i="36" s="1"/>
  <c r="P51" i="36"/>
  <c r="P52" i="36" s="1"/>
  <c r="P53" i="36" s="1"/>
  <c r="P54" i="36" s="1"/>
  <c r="P55" i="36" s="1"/>
  <c r="P56" i="36" s="1"/>
  <c r="P57" i="36" s="1"/>
  <c r="P58" i="36" s="1"/>
  <c r="M24" i="36"/>
  <c r="M25" i="36" s="1"/>
  <c r="M26" i="36" s="1"/>
  <c r="M27" i="36" s="1"/>
  <c r="M28" i="36" s="1"/>
  <c r="M29" i="36" s="1"/>
  <c r="M30" i="36" s="1"/>
  <c r="M31" i="36" s="1"/>
  <c r="M32" i="36" s="1"/>
  <c r="M33" i="36" s="1"/>
  <c r="M34" i="36" s="1"/>
  <c r="M35" i="36" s="1"/>
  <c r="M36" i="36" s="1"/>
  <c r="M37" i="36" s="1"/>
  <c r="M38" i="36" s="1"/>
  <c r="M39" i="36" s="1"/>
  <c r="M40" i="36" s="1"/>
  <c r="M41" i="36" s="1"/>
  <c r="M42" i="36" s="1"/>
  <c r="M43" i="36" s="1"/>
  <c r="M44" i="36" s="1"/>
  <c r="M45" i="36" s="1"/>
  <c r="M46" i="36" s="1"/>
  <c r="M47" i="36" s="1"/>
  <c r="M48" i="36" s="1"/>
  <c r="M49" i="36" s="1"/>
  <c r="M50" i="36" s="1"/>
  <c r="M51" i="36" s="1"/>
  <c r="M52" i="36" s="1"/>
  <c r="M53" i="36" s="1"/>
  <c r="M54" i="36" s="1"/>
  <c r="M55" i="36" s="1"/>
  <c r="M56" i="36" s="1"/>
  <c r="M57" i="36" s="1"/>
  <c r="M58" i="36" s="1"/>
  <c r="J18" i="37"/>
  <c r="J19" i="37" s="1"/>
  <c r="J20" i="37" s="1"/>
  <c r="J21" i="37" s="1"/>
  <c r="J22" i="37" s="1"/>
  <c r="J23" i="37" s="1"/>
  <c r="J24" i="37" s="1"/>
  <c r="J26" i="37" s="1"/>
  <c r="J27" i="37" s="1"/>
  <c r="J28" i="37" s="1"/>
  <c r="J29" i="37" s="1"/>
  <c r="J30" i="37" s="1"/>
  <c r="J31" i="37" s="1"/>
  <c r="J32" i="37" s="1"/>
  <c r="J33" i="37" s="1"/>
  <c r="J34" i="37" s="1"/>
  <c r="J35" i="37" s="1"/>
  <c r="J36" i="37" s="1"/>
  <c r="J37" i="37" s="1"/>
  <c r="J38" i="37" s="1"/>
  <c r="J39" i="37" s="1"/>
  <c r="J40" i="37" s="1"/>
  <c r="J41" i="37" s="1"/>
  <c r="J42" i="37" s="1"/>
  <c r="J43" i="37" s="1"/>
  <c r="J44" i="37" s="1"/>
  <c r="J45" i="37" s="1"/>
  <c r="J46" i="37" s="1"/>
  <c r="J47" i="37" s="1"/>
  <c r="J48" i="37" s="1"/>
  <c r="J49" i="37" s="1"/>
  <c r="J50" i="37" s="1"/>
  <c r="J51" i="37" s="1"/>
  <c r="J53" i="37" s="1"/>
  <c r="J54" i="37" s="1"/>
  <c r="J55" i="37" s="1"/>
  <c r="J56" i="37" s="1"/>
  <c r="J57" i="37" s="1"/>
  <c r="J58" i="37" s="1"/>
  <c r="K15" i="37"/>
  <c r="K17" i="37" s="1"/>
  <c r="K18" i="37" s="1"/>
  <c r="K19" i="37" s="1"/>
  <c r="K20" i="37" s="1"/>
  <c r="K21" i="37" s="1"/>
  <c r="K22" i="37" s="1"/>
  <c r="K23" i="37" s="1"/>
  <c r="F29" i="37"/>
  <c r="F30" i="37" s="1"/>
  <c r="F31" i="37" s="1"/>
  <c r="F32" i="37" s="1"/>
  <c r="F33" i="37" s="1"/>
  <c r="F34" i="37" s="1"/>
  <c r="F35" i="37" s="1"/>
  <c r="F36" i="37" s="1"/>
  <c r="F37" i="37" s="1"/>
  <c r="F38" i="37" s="1"/>
  <c r="F39" i="37" s="1"/>
  <c r="F40" i="37" s="1"/>
  <c r="F41" i="37" s="1"/>
  <c r="F42" i="37" s="1"/>
  <c r="F43" i="37" s="1"/>
  <c r="F44" i="37" s="1"/>
  <c r="F45" i="37" s="1"/>
  <c r="F46" i="37" s="1"/>
  <c r="F47" i="37" s="1"/>
  <c r="F48" i="37" s="1"/>
  <c r="F49" i="37" s="1"/>
  <c r="F50" i="37" s="1"/>
  <c r="F51" i="37" s="1"/>
  <c r="F22" i="36"/>
  <c r="F23" i="36" s="1"/>
  <c r="F24" i="36" s="1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1" i="2"/>
  <c r="C10" i="2"/>
  <c r="C9" i="2"/>
  <c r="C12" i="2"/>
  <c r="J18" i="6"/>
  <c r="J6" i="6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C23" i="11"/>
  <c r="C22" i="11"/>
  <c r="C21" i="11"/>
  <c r="C12" i="12"/>
  <c r="AE12" i="12" s="1"/>
  <c r="C11" i="12"/>
  <c r="C10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H46" i="37" l="1"/>
  <c r="H47" i="37" s="1"/>
  <c r="H48" i="37" s="1"/>
  <c r="H49" i="37" s="1"/>
  <c r="H50" i="37" s="1"/>
  <c r="H51" i="37" s="1"/>
  <c r="H52" i="37" s="1"/>
  <c r="H53" i="37" s="1"/>
  <c r="H54" i="37" s="1"/>
  <c r="H55" i="37" s="1"/>
  <c r="H56" i="37" s="1"/>
  <c r="H57" i="37" s="1"/>
  <c r="H58" i="37" s="1"/>
  <c r="J29" i="36"/>
  <c r="J30" i="36" s="1"/>
  <c r="J31" i="36" s="1"/>
  <c r="J32" i="36" s="1"/>
  <c r="J33" i="36" s="1"/>
  <c r="J34" i="36" s="1"/>
  <c r="J35" i="36" s="1"/>
  <c r="J36" i="36" s="1"/>
  <c r="J37" i="36" s="1"/>
  <c r="J38" i="36" s="1"/>
  <c r="J39" i="36" s="1"/>
  <c r="J40" i="36" s="1"/>
  <c r="J41" i="36" s="1"/>
  <c r="J42" i="36" s="1"/>
  <c r="J43" i="36" s="1"/>
  <c r="J44" i="36" s="1"/>
  <c r="J45" i="36" s="1"/>
  <c r="J46" i="36" s="1"/>
  <c r="J47" i="36" s="1"/>
  <c r="J48" i="36" s="1"/>
  <c r="J49" i="36" s="1"/>
  <c r="J50" i="36" s="1"/>
  <c r="J51" i="36" s="1"/>
  <c r="J52" i="36" s="1"/>
  <c r="J53" i="36" s="1"/>
  <c r="J54" i="36" s="1"/>
  <c r="J55" i="36" s="1"/>
  <c r="J56" i="36" s="1"/>
  <c r="J57" i="36" s="1"/>
  <c r="J58" i="36" s="1"/>
  <c r="K25" i="37"/>
  <c r="K26" i="37" s="1"/>
  <c r="K27" i="37" s="1"/>
  <c r="K28" i="37" s="1"/>
  <c r="K29" i="37" s="1"/>
  <c r="K30" i="37" s="1"/>
  <c r="K24" i="37"/>
  <c r="F25" i="36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2" i="37"/>
  <c r="F53" i="37" s="1"/>
  <c r="F54" i="37" s="1"/>
  <c r="F55" i="37" s="1"/>
  <c r="F56" i="37" s="1"/>
  <c r="F57" i="37" s="1"/>
  <c r="F58" i="37" s="1"/>
  <c r="AK12" i="12"/>
  <c r="AL12" i="12"/>
  <c r="AJ12" i="12"/>
  <c r="AF12" i="12"/>
  <c r="AG12" i="12"/>
  <c r="AI12" i="12"/>
  <c r="AB12" i="12"/>
  <c r="AC12" i="12"/>
  <c r="AD12" i="12"/>
  <c r="AH12" i="12"/>
  <c r="K31" i="37" l="1"/>
  <c r="K32" i="37" s="1"/>
  <c r="K33" i="37" s="1"/>
  <c r="K34" i="37" s="1"/>
  <c r="K35" i="37" s="1"/>
  <c r="K36" i="37" s="1"/>
  <c r="K37" i="37" s="1"/>
  <c r="K38" i="37" s="1"/>
  <c r="K39" i="37" s="1"/>
  <c r="K40" i="37" s="1"/>
  <c r="K41" i="37" s="1"/>
  <c r="K42" i="37" s="1"/>
  <c r="K43" i="37" s="1"/>
  <c r="K44" i="37" s="1"/>
  <c r="K45" i="37" s="1"/>
  <c r="K46" i="37" s="1"/>
  <c r="K47" i="37" s="1"/>
  <c r="K48" i="37" s="1"/>
  <c r="K49" i="37" s="1"/>
  <c r="K50" i="37" s="1"/>
  <c r="K51" i="37" s="1"/>
  <c r="K53" i="37" s="1"/>
  <c r="K54" i="37" s="1"/>
  <c r="K55" i="37" s="1"/>
  <c r="K56" i="37" s="1"/>
  <c r="K57" i="37" s="1"/>
  <c r="K58" i="37" s="1"/>
  <c r="F10" i="12"/>
  <c r="F11" i="12" s="1"/>
  <c r="F12" i="12" s="1"/>
  <c r="C13" i="12"/>
  <c r="C14" i="12"/>
  <c r="C15" i="12"/>
  <c r="C16" i="12"/>
  <c r="C17" i="12"/>
  <c r="C18" i="12"/>
  <c r="C19" i="12"/>
  <c r="C20" i="12"/>
  <c r="C21" i="12"/>
  <c r="C22" i="12"/>
  <c r="C23" i="12"/>
  <c r="C24" i="12"/>
  <c r="C8" i="11"/>
  <c r="C9" i="11"/>
  <c r="D9" i="11"/>
  <c r="E9" i="11"/>
  <c r="G9" i="11"/>
  <c r="C10" i="11"/>
  <c r="C11" i="11"/>
  <c r="C12" i="11"/>
  <c r="C13" i="11"/>
  <c r="C14" i="11"/>
  <c r="C15" i="11"/>
  <c r="C16" i="11"/>
  <c r="C17" i="11"/>
  <c r="C18" i="11"/>
  <c r="C19" i="11"/>
  <c r="C20" i="11"/>
  <c r="D12" i="9"/>
  <c r="H12" i="9" s="1"/>
  <c r="H13" i="9" s="1"/>
  <c r="H14" i="9" s="1"/>
  <c r="H15" i="9" s="1"/>
  <c r="H16" i="9" s="1"/>
  <c r="H17" i="9" s="1"/>
  <c r="H22" i="9" s="1"/>
  <c r="E12" i="9"/>
  <c r="E13" i="9" s="1"/>
  <c r="E14" i="9" s="1"/>
  <c r="E15" i="9" s="1"/>
  <c r="E16" i="9" s="1"/>
  <c r="E17" i="9" s="1"/>
  <c r="E22" i="9" s="1"/>
  <c r="D13" i="9"/>
  <c r="D14" i="9"/>
  <c r="D15" i="9"/>
  <c r="D16" i="9"/>
  <c r="D17" i="9"/>
  <c r="D18" i="9"/>
  <c r="F18" i="9"/>
  <c r="I18" i="9"/>
  <c r="J18" i="9"/>
  <c r="K18" i="9"/>
  <c r="M18" i="9"/>
  <c r="D20" i="9"/>
  <c r="F20" i="9"/>
  <c r="I20" i="9"/>
  <c r="I21" i="9" s="1"/>
  <c r="I22" i="9" s="1"/>
  <c r="I23" i="9" s="1"/>
  <c r="I24" i="9" s="1"/>
  <c r="I25" i="9" s="1"/>
  <c r="I26" i="9" s="1"/>
  <c r="J20" i="9"/>
  <c r="J21" i="9" s="1"/>
  <c r="J22" i="9" s="1"/>
  <c r="J23" i="9" s="1"/>
  <c r="J24" i="9" s="1"/>
  <c r="J25" i="9" s="1"/>
  <c r="J26" i="9" s="1"/>
  <c r="K20" i="9"/>
  <c r="K21" i="9" s="1"/>
  <c r="K22" i="9" s="1"/>
  <c r="K23" i="9" s="1"/>
  <c r="K24" i="9" s="1"/>
  <c r="K25" i="9" s="1"/>
  <c r="K26" i="9" s="1"/>
  <c r="M20" i="9"/>
  <c r="M21" i="9" s="1"/>
  <c r="M22" i="9" s="1"/>
  <c r="M23" i="9" s="1"/>
  <c r="M24" i="9" s="1"/>
  <c r="M25" i="9" s="1"/>
  <c r="M26" i="9" s="1"/>
  <c r="D21" i="9"/>
  <c r="F21" i="9" s="1"/>
  <c r="F22" i="9" s="1"/>
  <c r="F23" i="9" s="1"/>
  <c r="F24" i="9" s="1"/>
  <c r="F25" i="9" s="1"/>
  <c r="F26" i="9" s="1"/>
  <c r="C22" i="9"/>
  <c r="D22" i="9"/>
  <c r="D23" i="9"/>
  <c r="D24" i="9"/>
  <c r="D25" i="9"/>
  <c r="D26" i="9"/>
  <c r="D27" i="9"/>
  <c r="D28" i="9"/>
  <c r="D29" i="9"/>
  <c r="D30" i="9"/>
  <c r="D31" i="9"/>
  <c r="D32" i="9"/>
  <c r="E10" i="8"/>
  <c r="N10" i="8"/>
  <c r="P10" i="8"/>
  <c r="E11" i="8"/>
  <c r="N11" i="8"/>
  <c r="P11" i="8"/>
  <c r="E12" i="8"/>
  <c r="N12" i="8"/>
  <c r="P12" i="8"/>
  <c r="E13" i="8"/>
  <c r="N13" i="8" s="1"/>
  <c r="N14" i="8" s="1"/>
  <c r="N18" i="8" s="1"/>
  <c r="N19" i="8" s="1"/>
  <c r="N20" i="8" s="1"/>
  <c r="E14" i="8"/>
  <c r="E16" i="8"/>
  <c r="M16" i="8" s="1"/>
  <c r="M17" i="8" s="1"/>
  <c r="M18" i="8" s="1"/>
  <c r="M19" i="8" s="1"/>
  <c r="M20" i="8" s="1"/>
  <c r="M21" i="8" s="1"/>
  <c r="M23" i="8" s="1"/>
  <c r="M30" i="8" s="1"/>
  <c r="I16" i="8"/>
  <c r="I17" i="8" s="1"/>
  <c r="I18" i="8" s="1"/>
  <c r="I19" i="8" s="1"/>
  <c r="I20" i="8" s="1"/>
  <c r="I21" i="8" s="1"/>
  <c r="I23" i="8" s="1"/>
  <c r="I30" i="8" s="1"/>
  <c r="J16" i="8"/>
  <c r="J17" i="8" s="1"/>
  <c r="J18" i="8" s="1"/>
  <c r="J19" i="8" s="1"/>
  <c r="J20" i="8" s="1"/>
  <c r="J21" i="8" s="1"/>
  <c r="J23" i="8" s="1"/>
  <c r="J30" i="8" s="1"/>
  <c r="K16" i="8"/>
  <c r="K17" i="8" s="1"/>
  <c r="K18" i="8" s="1"/>
  <c r="K19" i="8" s="1"/>
  <c r="K20" i="8" s="1"/>
  <c r="K21" i="8" s="1"/>
  <c r="K23" i="8" s="1"/>
  <c r="K30" i="8" s="1"/>
  <c r="E17" i="8"/>
  <c r="D18" i="8"/>
  <c r="E18" i="8"/>
  <c r="E19" i="8"/>
  <c r="E20" i="8"/>
  <c r="E21" i="8"/>
  <c r="E23" i="8"/>
  <c r="D24" i="8"/>
  <c r="E24" i="8"/>
  <c r="F24" i="8"/>
  <c r="H24" i="8"/>
  <c r="L24" i="8"/>
  <c r="O24" i="8"/>
  <c r="E25" i="8"/>
  <c r="F25" i="8" s="1"/>
  <c r="F26" i="8" s="1"/>
  <c r="F27" i="8" s="1"/>
  <c r="F28" i="8" s="1"/>
  <c r="F29" i="8" s="1"/>
  <c r="F30" i="8" s="1"/>
  <c r="H25" i="8"/>
  <c r="L25" i="8"/>
  <c r="O25" i="8"/>
  <c r="E26" i="8"/>
  <c r="H26" i="8"/>
  <c r="H27" i="8" s="1"/>
  <c r="H28" i="8" s="1"/>
  <c r="H29" i="8" s="1"/>
  <c r="H30" i="8" s="1"/>
  <c r="L26" i="8"/>
  <c r="L27" i="8" s="1"/>
  <c r="L28" i="8" s="1"/>
  <c r="L29" i="8" s="1"/>
  <c r="L30" i="8" s="1"/>
  <c r="O26" i="8"/>
  <c r="O27" i="8" s="1"/>
  <c r="O28" i="8" s="1"/>
  <c r="O29" i="8" s="1"/>
  <c r="O30" i="8" s="1"/>
  <c r="E27" i="8"/>
  <c r="E28" i="8"/>
  <c r="E29" i="8"/>
  <c r="D30" i="8"/>
  <c r="E30" i="8"/>
  <c r="D6" i="6"/>
  <c r="M6" i="6" s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H20" i="6" s="1"/>
  <c r="F20" i="6"/>
  <c r="D21" i="6"/>
  <c r="D22" i="6"/>
  <c r="D23" i="6"/>
  <c r="D24" i="6"/>
  <c r="D25" i="6"/>
  <c r="D28" i="6"/>
  <c r="L28" i="6" s="1"/>
  <c r="I28" i="6"/>
  <c r="D29" i="6"/>
  <c r="D30" i="6"/>
  <c r="D31" i="6"/>
  <c r="D32" i="6"/>
  <c r="D33" i="6"/>
  <c r="D34" i="6"/>
  <c r="D35" i="6"/>
  <c r="D36" i="6"/>
  <c r="D37" i="6"/>
  <c r="D38" i="6"/>
  <c r="D39" i="6"/>
  <c r="E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H1" i="5"/>
  <c r="K1" i="5"/>
  <c r="N1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4" i="5" s="1"/>
  <c r="E69" i="5" s="1"/>
  <c r="E70" i="5" s="1"/>
  <c r="E71" i="5" s="1"/>
  <c r="E72" i="5" s="1"/>
  <c r="E73" i="5" s="1"/>
  <c r="E74" i="5" s="1"/>
  <c r="E75" i="5" s="1"/>
  <c r="H28" i="5"/>
  <c r="K28" i="5"/>
  <c r="N28" i="5"/>
  <c r="D29" i="5"/>
  <c r="H29" i="5"/>
  <c r="K29" i="5"/>
  <c r="N29" i="5"/>
  <c r="D30" i="5"/>
  <c r="H30" i="5"/>
  <c r="K30" i="5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4" i="5" s="1"/>
  <c r="K69" i="5" s="1"/>
  <c r="K70" i="5" s="1"/>
  <c r="K71" i="5" s="1"/>
  <c r="K72" i="5" s="1"/>
  <c r="K73" i="5" s="1"/>
  <c r="K74" i="5" s="1"/>
  <c r="K75" i="5" s="1"/>
  <c r="N30" i="5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4" i="5" s="1"/>
  <c r="N69" i="5" s="1"/>
  <c r="N70" i="5" s="1"/>
  <c r="N71" i="5" s="1"/>
  <c r="N72" i="5" s="1"/>
  <c r="N73" i="5" s="1"/>
  <c r="N74" i="5" s="1"/>
  <c r="N75" i="5" s="1"/>
  <c r="D31" i="5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4" i="5" s="1"/>
  <c r="H69" i="5" s="1"/>
  <c r="H70" i="5" s="1"/>
  <c r="H71" i="5" s="1"/>
  <c r="H72" i="5" s="1"/>
  <c r="H73" i="5" s="1"/>
  <c r="H74" i="5" s="1"/>
  <c r="H75" i="5" s="1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4" i="5"/>
  <c r="D55" i="5"/>
  <c r="G55" i="5"/>
  <c r="J55" i="5"/>
  <c r="L55" i="5"/>
  <c r="D56" i="5"/>
  <c r="G56" i="5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J56" i="5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L56" i="5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D57" i="5"/>
  <c r="D58" i="5"/>
  <c r="D59" i="5"/>
  <c r="D60" i="5"/>
  <c r="D61" i="5"/>
  <c r="D62" i="5"/>
  <c r="D63" i="5"/>
  <c r="D64" i="5"/>
  <c r="D65" i="5"/>
  <c r="D66" i="5"/>
  <c r="D67" i="5"/>
  <c r="D69" i="5"/>
  <c r="D70" i="5"/>
  <c r="D71" i="5"/>
  <c r="D72" i="5"/>
  <c r="D73" i="5"/>
  <c r="D74" i="5"/>
  <c r="D75" i="5"/>
  <c r="D76" i="5"/>
  <c r="D77" i="5"/>
  <c r="F77" i="5"/>
  <c r="I77" i="5"/>
  <c r="M77" i="5"/>
  <c r="D78" i="5"/>
  <c r="F78" i="5"/>
  <c r="I78" i="5"/>
  <c r="M78" i="5"/>
  <c r="D79" i="5"/>
  <c r="F79" i="5"/>
  <c r="I79" i="5"/>
  <c r="M79" i="5"/>
  <c r="D80" i="5"/>
  <c r="F80" i="5"/>
  <c r="I80" i="5"/>
  <c r="M80" i="5"/>
  <c r="D81" i="5"/>
  <c r="F81" i="5"/>
  <c r="F82" i="5" s="1"/>
  <c r="F83" i="5" s="1"/>
  <c r="F84" i="5" s="1"/>
  <c r="F85" i="5" s="1"/>
  <c r="F86" i="5" s="1"/>
  <c r="F87" i="5" s="1"/>
  <c r="F88" i="5" s="1"/>
  <c r="F89" i="5" s="1"/>
  <c r="I81" i="5"/>
  <c r="I82" i="5" s="1"/>
  <c r="I83" i="5" s="1"/>
  <c r="I84" i="5" s="1"/>
  <c r="I85" i="5" s="1"/>
  <c r="I86" i="5" s="1"/>
  <c r="I87" i="5" s="1"/>
  <c r="I88" i="5" s="1"/>
  <c r="I89" i="5" s="1"/>
  <c r="M81" i="5"/>
  <c r="M82" i="5" s="1"/>
  <c r="M83" i="5" s="1"/>
  <c r="M84" i="5" s="1"/>
  <c r="M85" i="5" s="1"/>
  <c r="M86" i="5" s="1"/>
  <c r="M87" i="5" s="1"/>
  <c r="M88" i="5" s="1"/>
  <c r="M89" i="5" s="1"/>
  <c r="D82" i="5"/>
  <c r="D83" i="5"/>
  <c r="D84" i="5"/>
  <c r="D85" i="5"/>
  <c r="D86" i="5"/>
  <c r="D87" i="5"/>
  <c r="D88" i="5"/>
  <c r="D89" i="5"/>
  <c r="K32" i="2"/>
  <c r="J32" i="2"/>
  <c r="I32" i="2"/>
  <c r="H32" i="2"/>
  <c r="G32" i="2"/>
  <c r="F32" i="2"/>
  <c r="E32" i="2"/>
  <c r="K31" i="2"/>
  <c r="J31" i="2"/>
  <c r="I31" i="2"/>
  <c r="H31" i="2"/>
  <c r="G31" i="2"/>
  <c r="F31" i="2"/>
  <c r="E31" i="2"/>
  <c r="I30" i="2"/>
  <c r="J30" i="2" s="1"/>
  <c r="K30" i="2" s="1"/>
  <c r="H30" i="2"/>
  <c r="F30" i="2"/>
  <c r="E30" i="2"/>
  <c r="G30" i="2" s="1"/>
  <c r="E10" i="2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F12" i="1" s="1"/>
  <c r="F13" i="1" s="1"/>
  <c r="F14" i="1" s="1"/>
  <c r="F15" i="1" l="1"/>
  <c r="F16" i="1" s="1"/>
  <c r="F17" i="1" s="1"/>
  <c r="F18" i="1" s="1"/>
  <c r="F19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I29" i="6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L29" i="6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M7" i="6"/>
  <c r="M8" i="6" s="1"/>
  <c r="M9" i="6" s="1"/>
  <c r="M10" i="6" s="1"/>
  <c r="M11" i="6" s="1"/>
  <c r="H21" i="6"/>
  <c r="H22" i="6" s="1"/>
  <c r="O28" i="6"/>
  <c r="O29" i="6" s="1"/>
  <c r="F21" i="6"/>
  <c r="F22" i="6" s="1"/>
  <c r="F23" i="6"/>
  <c r="F24" i="6" s="1"/>
  <c r="F25" i="6" s="1"/>
  <c r="F39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86" i="6" s="1"/>
  <c r="D10" i="1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E10" i="1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AE13" i="12"/>
  <c r="AE14" i="12" s="1"/>
  <c r="AE15" i="12" s="1"/>
  <c r="AE16" i="12" s="1"/>
  <c r="AE17" i="12" s="1"/>
  <c r="AE18" i="12" s="1"/>
  <c r="AE19" i="12" s="1"/>
  <c r="AE20" i="12" s="1"/>
  <c r="AE21" i="12" s="1"/>
  <c r="AE22" i="12" s="1"/>
  <c r="AE23" i="12" s="1"/>
  <c r="AE24" i="12" s="1"/>
  <c r="AE25" i="12" s="1"/>
  <c r="AE26" i="12" s="1"/>
  <c r="AI13" i="12"/>
  <c r="AI14" i="12" s="1"/>
  <c r="AI15" i="12" s="1"/>
  <c r="AI16" i="12" s="1"/>
  <c r="AI17" i="12" s="1"/>
  <c r="AI18" i="12" s="1"/>
  <c r="AI19" i="12" s="1"/>
  <c r="AI20" i="12" s="1"/>
  <c r="AI21" i="12" s="1"/>
  <c r="AI22" i="12" s="1"/>
  <c r="AI23" i="12" s="1"/>
  <c r="AI24" i="12" s="1"/>
  <c r="AI25" i="12" s="1"/>
  <c r="AI26" i="12" s="1"/>
  <c r="AJ13" i="12"/>
  <c r="AJ14" i="12" s="1"/>
  <c r="AJ15" i="12" s="1"/>
  <c r="AJ16" i="12" s="1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L13" i="12"/>
  <c r="AL14" i="12" s="1"/>
  <c r="AL15" i="12" s="1"/>
  <c r="AL16" i="12" s="1"/>
  <c r="AL17" i="12" s="1"/>
  <c r="AL18" i="12" s="1"/>
  <c r="AL19" i="12" s="1"/>
  <c r="AL20" i="12" s="1"/>
  <c r="AL21" i="12" s="1"/>
  <c r="AL22" i="12" s="1"/>
  <c r="AL23" i="12" s="1"/>
  <c r="AL24" i="12" s="1"/>
  <c r="AL25" i="12" s="1"/>
  <c r="AL26" i="12" s="1"/>
  <c r="AG13" i="12"/>
  <c r="AG14" i="12" s="1"/>
  <c r="AG15" i="12" s="1"/>
  <c r="AG16" i="12" s="1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B13" i="12"/>
  <c r="AB14" i="12" s="1"/>
  <c r="AB15" i="12" s="1"/>
  <c r="AB16" i="12" s="1"/>
  <c r="AB17" i="12" s="1"/>
  <c r="AB18" i="12" s="1"/>
  <c r="AB19" i="12" s="1"/>
  <c r="AB20" i="12" s="1"/>
  <c r="AB21" i="12" s="1"/>
  <c r="AB22" i="12" s="1"/>
  <c r="AB23" i="12" s="1"/>
  <c r="AB24" i="12" s="1"/>
  <c r="AB25" i="12" s="1"/>
  <c r="AB26" i="12" s="1"/>
  <c r="AD13" i="12"/>
  <c r="AD14" i="12" s="1"/>
  <c r="AD15" i="12" s="1"/>
  <c r="AD16" i="12" s="1"/>
  <c r="AD17" i="12" s="1"/>
  <c r="AD18" i="12" s="1"/>
  <c r="AD19" i="12" s="1"/>
  <c r="AD20" i="12" s="1"/>
  <c r="AD21" i="12" s="1"/>
  <c r="AD22" i="12" s="1"/>
  <c r="AD23" i="12" s="1"/>
  <c r="AD24" i="12" s="1"/>
  <c r="AD25" i="12" s="1"/>
  <c r="AD26" i="12" s="1"/>
  <c r="AK13" i="12"/>
  <c r="AK14" i="12" s="1"/>
  <c r="AK15" i="12" s="1"/>
  <c r="AK16" i="12" s="1"/>
  <c r="AK17" i="12" s="1"/>
  <c r="AK18" i="12" s="1"/>
  <c r="AK19" i="12" s="1"/>
  <c r="AK20" i="12" s="1"/>
  <c r="AK21" i="12" s="1"/>
  <c r="AK22" i="12" s="1"/>
  <c r="AK23" i="12" s="1"/>
  <c r="AK24" i="12" s="1"/>
  <c r="AK25" i="12" s="1"/>
  <c r="AK26" i="12" s="1"/>
  <c r="AF13" i="12"/>
  <c r="AF14" i="12" s="1"/>
  <c r="AF15" i="12" s="1"/>
  <c r="AF16" i="12" s="1"/>
  <c r="AF17" i="12" s="1"/>
  <c r="AF18" i="12" s="1"/>
  <c r="AF19" i="12" s="1"/>
  <c r="AF20" i="12" s="1"/>
  <c r="AF21" i="12" s="1"/>
  <c r="AF22" i="12" s="1"/>
  <c r="AF23" i="12" s="1"/>
  <c r="AF24" i="12" s="1"/>
  <c r="AF25" i="12" s="1"/>
  <c r="AF26" i="12" s="1"/>
  <c r="AH13" i="12"/>
  <c r="AH14" i="12" s="1"/>
  <c r="AH15" i="12" s="1"/>
  <c r="AH16" i="12" s="1"/>
  <c r="AH17" i="12" s="1"/>
  <c r="AH18" i="12" s="1"/>
  <c r="AH19" i="12" s="1"/>
  <c r="AH20" i="12" s="1"/>
  <c r="AH21" i="12" s="1"/>
  <c r="AH22" i="12" s="1"/>
  <c r="AH23" i="12" s="1"/>
  <c r="AH24" i="12" s="1"/>
  <c r="AH25" i="12" s="1"/>
  <c r="AH26" i="12" s="1"/>
  <c r="AC13" i="12"/>
  <c r="AC14" i="12" s="1"/>
  <c r="AC15" i="12" s="1"/>
  <c r="AC16" i="12" s="1"/>
  <c r="AC17" i="12" s="1"/>
  <c r="AC18" i="12" s="1"/>
  <c r="AC19" i="12" s="1"/>
  <c r="AC20" i="12" s="1"/>
  <c r="AC21" i="12" s="1"/>
  <c r="AC22" i="12" s="1"/>
  <c r="AC23" i="12" s="1"/>
  <c r="AC24" i="12" s="1"/>
  <c r="AC25" i="12" s="1"/>
  <c r="AC26" i="12" s="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F13" i="12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D10" i="12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E10" i="12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N12" i="9"/>
  <c r="N13" i="9" s="1"/>
  <c r="N14" i="9" s="1"/>
  <c r="N15" i="9" s="1"/>
  <c r="N16" i="9" s="1"/>
  <c r="N17" i="9" s="1"/>
  <c r="N22" i="9" s="1"/>
  <c r="L12" i="9"/>
  <c r="L13" i="9" s="1"/>
  <c r="L14" i="9" s="1"/>
  <c r="L15" i="9" s="1"/>
  <c r="L16" i="9" s="1"/>
  <c r="L17" i="9" s="1"/>
  <c r="L22" i="9" s="1"/>
  <c r="G16" i="8"/>
  <c r="G17" i="8" s="1"/>
  <c r="G18" i="8" s="1"/>
  <c r="G19" i="8" s="1"/>
  <c r="G20" i="8" s="1"/>
  <c r="G21" i="8" s="1"/>
  <c r="G23" i="8" s="1"/>
  <c r="G30" i="8" s="1"/>
  <c r="P13" i="8"/>
  <c r="H23" i="6"/>
  <c r="H24" i="6" s="1"/>
  <c r="H25" i="6" s="1"/>
  <c r="H39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86" i="6" s="1"/>
  <c r="M12" i="6"/>
  <c r="M13" i="6" s="1"/>
  <c r="M14" i="6" s="1"/>
  <c r="M15" i="6" s="1"/>
  <c r="M16" i="6" s="1"/>
  <c r="M17" i="6" s="1"/>
  <c r="M18" i="6" s="1"/>
  <c r="O30" i="6"/>
  <c r="O31" i="6" s="1"/>
  <c r="O32" i="6" s="1"/>
  <c r="O33" i="6" s="1"/>
  <c r="O34" i="6" s="1"/>
  <c r="O35" i="6" s="1"/>
  <c r="O36" i="6" s="1"/>
  <c r="O37" i="6" s="1"/>
  <c r="O38" i="6" s="1"/>
  <c r="O39" i="6" s="1"/>
  <c r="L30" i="6"/>
  <c r="L31" i="6" s="1"/>
  <c r="L32" i="6" s="1"/>
  <c r="L33" i="6" s="1"/>
  <c r="L34" i="6" s="1"/>
  <c r="L35" i="6" s="1"/>
  <c r="L36" i="6" s="1"/>
  <c r="L37" i="6" s="1"/>
  <c r="L38" i="6" s="1"/>
  <c r="L39" i="6" s="1"/>
  <c r="N20" i="6"/>
  <c r="N21" i="6" s="1"/>
  <c r="N22" i="6" s="1"/>
  <c r="N23" i="6" s="1"/>
  <c r="N24" i="6" s="1"/>
  <c r="N25" i="6" s="1"/>
  <c r="N39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86" i="6" s="1"/>
  <c r="K20" i="6"/>
  <c r="K21" i="6" s="1"/>
  <c r="K22" i="6" s="1"/>
  <c r="K23" i="6" s="1"/>
  <c r="K24" i="6" s="1"/>
  <c r="K25" i="6" s="1"/>
  <c r="K39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86" i="6" s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D10" i="2"/>
  <c r="F10" i="2"/>
  <c r="G10" i="2"/>
  <c r="H10" i="2"/>
  <c r="I10" i="2"/>
  <c r="J10" i="2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P14" i="8" l="1"/>
  <c r="P18" i="8"/>
  <c r="P19" i="8" s="1"/>
  <c r="P20" i="8" s="1"/>
  <c r="G11" i="2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F35" i="2"/>
  <c r="F33" i="2" s="1"/>
  <c r="F36" i="2"/>
  <c r="F34" i="2" s="1"/>
  <c r="H11" i="2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J11" i="2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I11" i="2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D11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J36" i="2" l="1"/>
  <c r="J34" i="2" s="1"/>
  <c r="J35" i="2"/>
  <c r="J33" i="2" s="1"/>
  <c r="K36" i="2"/>
  <c r="K34" i="2" s="1"/>
  <c r="I36" i="2"/>
  <c r="I34" i="2" s="1"/>
  <c r="E36" i="2"/>
  <c r="E34" i="2" s="1"/>
  <c r="H36" i="2"/>
  <c r="H34" i="2" s="1"/>
  <c r="G36" i="2"/>
  <c r="G34" i="2" s="1"/>
  <c r="H35" i="2"/>
  <c r="H33" i="2" s="1"/>
  <c r="E35" i="2"/>
  <c r="E33" i="2" s="1"/>
  <c r="G35" i="2"/>
  <c r="G33" i="2" s="1"/>
  <c r="K35" i="2"/>
  <c r="K33" i="2" s="1"/>
  <c r="I35" i="2"/>
  <c r="I33" i="2" s="1"/>
</calcChain>
</file>

<file path=xl/sharedStrings.xml><?xml version="1.0" encoding="utf-8"?>
<sst xmlns="http://schemas.openxmlformats.org/spreadsheetml/2006/main" count="1413" uniqueCount="237">
  <si>
    <t xml:space="preserve"> DESCRIPTION</t>
  </si>
  <si>
    <t>METRO</t>
  </si>
  <si>
    <t xml:space="preserve"> TRAIN NO.</t>
  </si>
  <si>
    <t>0101</t>
  </si>
  <si>
    <t>0103</t>
  </si>
  <si>
    <t>0109</t>
  </si>
  <si>
    <t>0105</t>
  </si>
  <si>
    <t>0107</t>
  </si>
  <si>
    <t>0111</t>
  </si>
  <si>
    <t>0113</t>
  </si>
  <si>
    <t>SET</t>
  </si>
  <si>
    <t>SW104</t>
  </si>
  <si>
    <t>SW105</t>
  </si>
  <si>
    <t>SW101</t>
  </si>
  <si>
    <t>SW106</t>
  </si>
  <si>
    <t>SW107</t>
  </si>
  <si>
    <t>SW108</t>
  </si>
  <si>
    <t>SW102</t>
  </si>
  <si>
    <t>SW103</t>
  </si>
  <si>
    <t xml:space="preserve"> PLATFORM NO.</t>
  </si>
  <si>
    <t xml:space="preserve"> CAPE TOWN</t>
  </si>
  <si>
    <t xml:space="preserve"> CAPE TOWN </t>
  </si>
  <si>
    <t>D</t>
  </si>
  <si>
    <t xml:space="preserve"> WOODSTOCK</t>
  </si>
  <si>
    <t>A</t>
  </si>
  <si>
    <t xml:space="preserve"> </t>
  </si>
  <si>
    <t xml:space="preserve"> SALT RIVER</t>
  </si>
  <si>
    <t xml:space="preserve"> OBSERVATORY</t>
  </si>
  <si>
    <t xml:space="preserve"> MOWBRAY</t>
  </si>
  <si>
    <t xml:space="preserve"> ROSEBANK</t>
  </si>
  <si>
    <t xml:space="preserve"> RONDEBOSCH</t>
  </si>
  <si>
    <t xml:space="preserve"> NEWLANDS</t>
  </si>
  <si>
    <t xml:space="preserve"> CLAREMONT</t>
  </si>
  <si>
    <t xml:space="preserve"> HARFIELD ROAD</t>
  </si>
  <si>
    <t xml:space="preserve"> KENILWORTH</t>
  </si>
  <si>
    <t xml:space="preserve"> WYNBERG</t>
  </si>
  <si>
    <t xml:space="preserve"> WITTEBOME</t>
  </si>
  <si>
    <t xml:space="preserve"> PLUMSTEAD</t>
  </si>
  <si>
    <t xml:space="preserve"> STEURHOF</t>
  </si>
  <si>
    <t xml:space="preserve"> DIEPRIVER</t>
  </si>
  <si>
    <t xml:space="preserve"> HEATHFIELD</t>
  </si>
  <si>
    <t xml:space="preserve"> RETREAT</t>
  </si>
  <si>
    <t xml:space="preserve"> STEENBERG</t>
  </si>
  <si>
    <t xml:space="preserve"> LAKESIDE</t>
  </si>
  <si>
    <t xml:space="preserve"> FALSE BAY</t>
  </si>
  <si>
    <t xml:space="preserve"> MUIZENBERG</t>
  </si>
  <si>
    <t xml:space="preserve"> ST.JAMES</t>
  </si>
  <si>
    <t xml:space="preserve"> KALKBAAI</t>
  </si>
  <si>
    <t xml:space="preserve"> VISHOEK</t>
  </si>
  <si>
    <t>0100</t>
  </si>
  <si>
    <t>0102</t>
  </si>
  <si>
    <t>0104</t>
  </si>
  <si>
    <t>0106</t>
  </si>
  <si>
    <t>0108</t>
  </si>
  <si>
    <t>0110</t>
  </si>
  <si>
    <t>0112</t>
  </si>
  <si>
    <t>ALL STA</t>
  </si>
  <si>
    <t>Index</t>
  </si>
  <si>
    <t>SetWorking</t>
  </si>
  <si>
    <t>Train Nr</t>
  </si>
  <si>
    <t>From</t>
  </si>
  <si>
    <t>To</t>
  </si>
  <si>
    <t>Departure</t>
  </si>
  <si>
    <t>Arrival</t>
  </si>
  <si>
    <t>CAPE TOWN</t>
  </si>
  <si>
    <t>STRAND</t>
  </si>
  <si>
    <t>TRAIN NO</t>
  </si>
  <si>
    <t xml:space="preserve"> WELLINGTON</t>
  </si>
  <si>
    <t xml:space="preserve"> MBEKWENI</t>
  </si>
  <si>
    <t xml:space="preserve"> DAL JOSAFAT</t>
  </si>
  <si>
    <t xml:space="preserve"> HUGUENOT</t>
  </si>
  <si>
    <t xml:space="preserve"> PAARL</t>
  </si>
  <si>
    <t xml:space="preserve"> KLAPMUTS</t>
  </si>
  <si>
    <t xml:space="preserve"> MULDERSVLEI</t>
  </si>
  <si>
    <t xml:space="preserve"> KRAAIFONTEIN</t>
  </si>
  <si>
    <t xml:space="preserve"> EIKENFONTEIN</t>
  </si>
  <si>
    <t xml:space="preserve"> BRACKENFELL</t>
  </si>
  <si>
    <t xml:space="preserve"> STIKLAND</t>
  </si>
  <si>
    <t>VAN DER STEL</t>
  </si>
  <si>
    <t>SOMERSET WEST</t>
  </si>
  <si>
    <t>FIRGROVE</t>
  </si>
  <si>
    <t>FAURE</t>
  </si>
  <si>
    <t xml:space="preserve"> EERSTE RIVER </t>
  </si>
  <si>
    <t xml:space="preserve"> MELTONROSE</t>
  </si>
  <si>
    <t xml:space="preserve"> BLACKHEATH</t>
  </si>
  <si>
    <t xml:space="preserve"> KUILS RIVER</t>
  </si>
  <si>
    <t xml:space="preserve"> BELLVILLE</t>
  </si>
  <si>
    <t>4</t>
  </si>
  <si>
    <t>9</t>
  </si>
  <si>
    <t xml:space="preserve"> PLATFORM NO</t>
  </si>
  <si>
    <t xml:space="preserve"> TYGERBERG</t>
  </si>
  <si>
    <t xml:space="preserve"> PAROW</t>
  </si>
  <si>
    <t xml:space="preserve"> ELSIES RIVER</t>
  </si>
  <si>
    <t xml:space="preserve"> VASCO</t>
  </si>
  <si>
    <t xml:space="preserve"> GOODWOOD</t>
  </si>
  <si>
    <t xml:space="preserve"> THORNTON</t>
  </si>
  <si>
    <t xml:space="preserve"> MUTUAL</t>
  </si>
  <si>
    <t xml:space="preserve"> WOLTEMADE</t>
  </si>
  <si>
    <t xml:space="preserve"> MAITLAND</t>
  </si>
  <si>
    <t xml:space="preserve"> KOEBERG RD</t>
  </si>
  <si>
    <t xml:space="preserve"> OOSTERZEE</t>
  </si>
  <si>
    <t xml:space="preserve"> AVONDALE</t>
  </si>
  <si>
    <t xml:space="preserve"> DE GRENDEL</t>
  </si>
  <si>
    <t xml:space="preserve"> MONTE VISTA</t>
  </si>
  <si>
    <t xml:space="preserve"> AKASIA PARK</t>
  </si>
  <si>
    <t>CENTURY CITY</t>
  </si>
  <si>
    <t xml:space="preserve"> KENTEMADE</t>
  </si>
  <si>
    <t xml:space="preserve"> YSTERPLAAT</t>
  </si>
  <si>
    <t xml:space="preserve"> PAARDENEILAND</t>
  </si>
  <si>
    <t xml:space="preserve"> ESPLANADE</t>
  </si>
  <si>
    <r>
      <rPr>
        <b/>
        <sz val="14"/>
        <rFont val="Arial"/>
        <family val="2"/>
      </rPr>
      <t>PUBLIC HOLIDAY SERVICE</t>
    </r>
    <r>
      <rPr>
        <sz val="14"/>
        <rFont val="Arial"/>
        <family val="2"/>
      </rPr>
      <t xml:space="preserve"> </t>
    </r>
  </si>
  <si>
    <t>3</t>
  </si>
  <si>
    <t>5</t>
  </si>
  <si>
    <t xml:space="preserve"> EERSTE RIVER</t>
  </si>
  <si>
    <t>3202</t>
  </si>
  <si>
    <t>2506</t>
  </si>
  <si>
    <t>3502</t>
  </si>
  <si>
    <t>2504</t>
  </si>
  <si>
    <t>3200</t>
  </si>
  <si>
    <t>2502</t>
  </si>
  <si>
    <t>3500</t>
  </si>
  <si>
    <t>2500</t>
  </si>
  <si>
    <t xml:space="preserve">PUBLIC HOLIDAY SERVICE </t>
  </si>
  <si>
    <t>..</t>
  </si>
  <si>
    <t xml:space="preserve"> NDABENI</t>
  </si>
  <si>
    <t xml:space="preserve"> PINELANDS</t>
  </si>
  <si>
    <t xml:space="preserve"> LANGA        </t>
  </si>
  <si>
    <t xml:space="preserve"> BONTEHEUWEL </t>
  </si>
  <si>
    <t xml:space="preserve"> NETREG</t>
  </si>
  <si>
    <t xml:space="preserve"> HEIDEVELD</t>
  </si>
  <si>
    <t xml:space="preserve"> NYANGA</t>
  </si>
  <si>
    <t xml:space="preserve"> LAVISTOWN</t>
  </si>
  <si>
    <t xml:space="preserve"> BELHAR</t>
  </si>
  <si>
    <t xml:space="preserve"> UNIBELL</t>
  </si>
  <si>
    <t xml:space="preserve"> PENTECH</t>
  </si>
  <si>
    <t xml:space="preserve"> SAREPTA</t>
  </si>
  <si>
    <t>PLATFORM NO.</t>
  </si>
  <si>
    <t>MONDAY TO FRIDAY</t>
  </si>
  <si>
    <t>CENTRAL SERVICE</t>
  </si>
  <si>
    <t xml:space="preserve"> LANGA    </t>
  </si>
  <si>
    <t>TRAIN NO.</t>
  </si>
  <si>
    <t>0509</t>
  </si>
  <si>
    <t>0506</t>
  </si>
  <si>
    <t>0507</t>
  </si>
  <si>
    <t>0504</t>
  </si>
  <si>
    <t>0505</t>
  </si>
  <si>
    <t>0502</t>
  </si>
  <si>
    <t>0503</t>
  </si>
  <si>
    <t>0500</t>
  </si>
  <si>
    <t>0501</t>
  </si>
  <si>
    <t xml:space="preserve"> HAZENDAL</t>
  </si>
  <si>
    <t xml:space="preserve"> ATHLONE</t>
  </si>
  <si>
    <t xml:space="preserve"> CRAWFORD</t>
  </si>
  <si>
    <t xml:space="preserve"> LANSDOWNE</t>
  </si>
  <si>
    <t xml:space="preserve"> WETTON</t>
  </si>
  <si>
    <t xml:space="preserve"> OTTERY</t>
  </si>
  <si>
    <t xml:space="preserve"> SOUTHFIELD</t>
  </si>
  <si>
    <t>SET NO.</t>
  </si>
  <si>
    <t>CT 400</t>
  </si>
  <si>
    <t>SW 401</t>
  </si>
  <si>
    <t>RT 205</t>
  </si>
  <si>
    <t>PUBLIC HOLIDAY</t>
  </si>
  <si>
    <t xml:space="preserve">RETREAT - CAPE TOWN VIA CAPE FLATS  </t>
  </si>
  <si>
    <t>CT 401</t>
  </si>
  <si>
    <t>CT400</t>
  </si>
  <si>
    <t>SET NO</t>
  </si>
  <si>
    <t xml:space="preserve">CAPE TOWN - RETREAT VIA CAPE FLATS  </t>
  </si>
  <si>
    <t>MONDAYS TO FRIDAYS</t>
  </si>
  <si>
    <t>121</t>
  </si>
  <si>
    <t>120</t>
  </si>
  <si>
    <t>0511</t>
  </si>
  <si>
    <t>0513</t>
  </si>
  <si>
    <t>0515</t>
  </si>
  <si>
    <t>0517</t>
  </si>
  <si>
    <t>0519</t>
  </si>
  <si>
    <t>0521</t>
  </si>
  <si>
    <t>3504</t>
  </si>
  <si>
    <t>3204</t>
  </si>
  <si>
    <t>SANLAM MARATHORN SERVICE 2024</t>
  </si>
  <si>
    <t>CLAREMONT</t>
  </si>
  <si>
    <t>NEWLANDS</t>
  </si>
  <si>
    <t>OBSERVATORY</t>
  </si>
  <si>
    <t>SALT RIVER</t>
  </si>
  <si>
    <t>WOODSTOCK</t>
  </si>
  <si>
    <t xml:space="preserve"> SUNDAY SANLAM MARATHORN SERVICE 2024</t>
  </si>
  <si>
    <t xml:space="preserve"> GLENCAIRN</t>
  </si>
  <si>
    <t xml:space="preserve"> SUNNY COVE</t>
  </si>
  <si>
    <t xml:space="preserve"> SIMONSTOWN</t>
  </si>
  <si>
    <t xml:space="preserve"> DIEPRIVIER</t>
  </si>
  <si>
    <t xml:space="preserve"> ST JAMES</t>
  </si>
  <si>
    <t xml:space="preserve"> FISH HOEK</t>
  </si>
  <si>
    <t xml:space="preserve"> SIMON'S TOWN</t>
  </si>
  <si>
    <t>CAPE TOWN  - SIMONSTOWN</t>
  </si>
  <si>
    <t>BALWIN SPORT PENINSULA MARARTHON SERVICE</t>
  </si>
  <si>
    <t>MULDERSVLEI</t>
  </si>
  <si>
    <t>KOELENHOF</t>
  </si>
  <si>
    <t>DU TOIT</t>
  </si>
  <si>
    <t>STELLENBOSCH</t>
  </si>
  <si>
    <t>VLOTTENBURG</t>
  </si>
  <si>
    <t>LYNEDOCH</t>
  </si>
  <si>
    <t>0114</t>
  </si>
  <si>
    <t>0116</t>
  </si>
  <si>
    <t>0118</t>
  </si>
  <si>
    <t>0120</t>
  </si>
  <si>
    <t>0115</t>
  </si>
  <si>
    <t>0117</t>
  </si>
  <si>
    <t>0119</t>
  </si>
  <si>
    <t>0121</t>
  </si>
  <si>
    <t>0123</t>
  </si>
  <si>
    <t>0126</t>
  </si>
  <si>
    <t>0124</t>
  </si>
  <si>
    <t>0122</t>
  </si>
  <si>
    <t>0125</t>
  </si>
  <si>
    <t>CAPE TOWN CYCLE TOUR SERVICE</t>
  </si>
  <si>
    <t>CAPE TOWN CYCLE TOUR  SERVICE</t>
  </si>
  <si>
    <t xml:space="preserve"> . .</t>
  </si>
  <si>
    <t>via</t>
  </si>
  <si>
    <t>Monte</t>
  </si>
  <si>
    <t>Vista</t>
  </si>
  <si>
    <t xml:space="preserve"> BELLVILLE   A</t>
  </si>
  <si>
    <t>PLATFORM NO</t>
  </si>
  <si>
    <t xml:space="preserve"> BELLVILLE   D</t>
  </si>
  <si>
    <t xml:space="preserve"> EERSTE RIVER A</t>
  </si>
  <si>
    <t xml:space="preserve"> FAURE</t>
  </si>
  <si>
    <t xml:space="preserve"> FIRGROVE</t>
  </si>
  <si>
    <t xml:space="preserve"> SOMERSET WEST</t>
  </si>
  <si>
    <t xml:space="preserve"> VAN DER STEL</t>
  </si>
  <si>
    <t xml:space="preserve"> STRAND</t>
  </si>
  <si>
    <t xml:space="preserve"> LYNEDOCH</t>
  </si>
  <si>
    <t xml:space="preserve"> VLOTTENBURG</t>
  </si>
  <si>
    <t xml:space="preserve"> STELLENBOSCH</t>
  </si>
  <si>
    <t xml:space="preserve"> DU TOIT</t>
  </si>
  <si>
    <t xml:space="preserve"> KOELENHOF</t>
  </si>
  <si>
    <t>. .</t>
  </si>
  <si>
    <t>via Monte</t>
  </si>
  <si>
    <t xml:space="preserve">     CAPE TOWN - KRAAIFONTEIN - STRAND</t>
  </si>
  <si>
    <t xml:space="preserve">  STRAND - KRAAIFONTEIN - 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</si>
</sst>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_)"/>
    <numFmt numFmtId="165" formatCode="hh:mm_)"/>
  </numFmts>
  <fonts count="2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1"/>
      <color theme="10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8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/>
      <right style="thin">
        <color indexed="8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/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8"/>
      </right>
      <top/>
      <bottom style="thin">
        <color theme="0" tint="-0.1499679555650502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double">
        <color indexed="64"/>
      </bottom>
      <diagonal/>
    </border>
    <border>
      <left style="medium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/>
      <top/>
      <bottom style="thin">
        <color theme="0" tint="-0.14996795556505021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8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8"/>
      </left>
      <right/>
      <top style="thin">
        <color theme="0" tint="-0.14996795556505021"/>
      </top>
      <bottom/>
      <diagonal/>
    </border>
    <border>
      <left style="medium">
        <color indexed="8"/>
      </left>
      <right style="medium">
        <color indexed="8"/>
      </right>
      <top style="thin">
        <color theme="0" tint="-0.14996795556505021"/>
      </top>
      <bottom style="double">
        <color indexed="8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8"/>
      </right>
      <top/>
      <bottom style="thin">
        <color theme="0" tint="-0.14993743705557422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0" tint="-0.14993743705557422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theme="0" tint="-0.14996795556505021"/>
      </top>
      <bottom style="medium">
        <color indexed="8"/>
      </bottom>
      <diagonal/>
    </border>
    <border>
      <left style="thin">
        <color theme="0" tint="-0.14993743705557422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 style="thin">
        <color auto="1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8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8"/>
      </left>
      <right/>
      <top/>
      <bottom style="thin">
        <color theme="0" tint="-0.14996795556505021"/>
      </bottom>
      <diagonal/>
    </border>
    <border>
      <left style="thin">
        <color indexed="8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auto="1"/>
      </left>
      <right style="thin">
        <color auto="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auto="1"/>
      </left>
      <right style="thin">
        <color indexed="64"/>
      </right>
      <top style="medium">
        <color theme="0" tint="-4.9989318521683403E-2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theme="0" tint="-4.9989318521683403E-2"/>
      </top>
      <bottom style="thin">
        <color theme="0" tint="-0.14996795556505021"/>
      </bottom>
      <diagonal/>
    </border>
    <border>
      <left/>
      <right/>
      <top style="medium">
        <color theme="0" tint="-4.9989318521683403E-2"/>
      </top>
      <bottom style="thin">
        <color theme="0" tint="-0.14996795556505021"/>
      </bottom>
      <diagonal/>
    </border>
    <border>
      <left style="thin">
        <color auto="1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auto="1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n">
        <color indexed="64"/>
      </right>
      <top style="medium">
        <color theme="0" tint="-4.9989318521683403E-2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medium">
        <color auto="1"/>
      </left>
      <right style="thin">
        <color auto="1"/>
      </right>
      <top style="medium">
        <color theme="0" tint="-4.9989318521683403E-2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theme="0" tint="-4.9989318521683403E-2"/>
      </bottom>
      <diagonal/>
    </border>
    <border>
      <left style="thin">
        <color auto="1"/>
      </left>
      <right/>
      <top/>
      <bottom style="medium">
        <color theme="0" tint="-4.9989318521683403E-2"/>
      </bottom>
      <diagonal/>
    </border>
    <border>
      <left style="thin">
        <color auto="1"/>
      </left>
      <right style="thin">
        <color auto="1"/>
      </right>
      <top/>
      <bottom style="medium">
        <color theme="0" tint="-4.9989318521683403E-2"/>
      </bottom>
      <diagonal/>
    </border>
    <border>
      <left/>
      <right style="thin">
        <color auto="1"/>
      </right>
      <top/>
      <bottom style="medium">
        <color theme="0" tint="-4.9989318521683403E-2"/>
      </bottom>
      <diagonal/>
    </border>
    <border>
      <left style="thin">
        <color auto="1"/>
      </left>
      <right/>
      <top style="medium">
        <color theme="0" tint="-4.9989318521683403E-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theme="0" tint="-4.9989318521683403E-2"/>
      </top>
      <bottom style="thin">
        <color indexed="64"/>
      </bottom>
      <diagonal/>
    </border>
    <border>
      <left/>
      <right style="thin">
        <color auto="1"/>
      </right>
      <top style="medium">
        <color theme="0" tint="-4.9989318521683403E-2"/>
      </top>
      <bottom style="thin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4.9989318521683403E-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theme="0" tint="-4.9989318521683403E-2"/>
      </bottom>
      <diagonal/>
    </border>
    <border>
      <left style="thin">
        <color indexed="8"/>
      </left>
      <right style="medium">
        <color indexed="8"/>
      </right>
      <top/>
      <bottom style="medium">
        <color theme="0" tint="-4.9989318521683403E-2"/>
      </bottom>
      <diagonal/>
    </border>
    <border>
      <left style="thin">
        <color indexed="8"/>
      </left>
      <right style="thin">
        <color indexed="8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8"/>
      </left>
      <right style="medium">
        <color indexed="8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8"/>
      </left>
      <right style="thin">
        <color indexed="8"/>
      </right>
      <top style="medium">
        <color theme="0" tint="-4.9989318521683403E-2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 style="medium">
        <color theme="0" tint="-4.9989318521683403E-2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medium">
        <color theme="0" tint="-4.9989318521683403E-2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theme="0" tint="-4.9989318521683403E-2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medium">
        <color theme="0" tint="-4.9989318521683403E-2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5" fillId="0" borderId="0"/>
  </cellStyleXfs>
  <cellXfs count="866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0" fillId="2" borderId="2" xfId="0" applyFill="1" applyBorder="1"/>
    <xf numFmtId="0" fontId="3" fillId="2" borderId="0" xfId="0" applyFont="1" applyFill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9" fontId="3" fillId="2" borderId="0" xfId="0" applyNumberFormat="1" applyFont="1" applyFill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49" fontId="4" fillId="2" borderId="11" xfId="0" applyNumberFormat="1" applyFont="1" applyFill="1" applyBorder="1"/>
    <xf numFmtId="49" fontId="4" fillId="2" borderId="11" xfId="0" quotePrefix="1" applyNumberFormat="1" applyFont="1" applyFill="1" applyBorder="1" applyAlignment="1">
      <alignment horizontal="center"/>
    </xf>
    <xf numFmtId="49" fontId="4" fillId="2" borderId="12" xfId="0" applyNumberFormat="1" applyFont="1" applyFill="1" applyBorder="1"/>
    <xf numFmtId="49" fontId="4" fillId="2" borderId="13" xfId="0" applyNumberFormat="1" applyFont="1" applyFill="1" applyBorder="1"/>
    <xf numFmtId="49" fontId="4" fillId="2" borderId="14" xfId="0" applyNumberFormat="1" applyFont="1" applyFill="1" applyBorder="1"/>
    <xf numFmtId="0" fontId="4" fillId="2" borderId="15" xfId="0" applyFont="1" applyFill="1" applyBorder="1"/>
    <xf numFmtId="0" fontId="4" fillId="2" borderId="0" xfId="0" applyFont="1" applyFill="1"/>
    <xf numFmtId="0" fontId="4" fillId="2" borderId="16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3" fillId="2" borderId="16" xfId="0" applyFont="1" applyFill="1" applyBorder="1"/>
    <xf numFmtId="0" fontId="4" fillId="0" borderId="0" xfId="0" applyFont="1"/>
    <xf numFmtId="164" fontId="4" fillId="2" borderId="6" xfId="0" applyNumberFormat="1" applyFont="1" applyFill="1" applyBorder="1"/>
    <xf numFmtId="164" fontId="4" fillId="2" borderId="7" xfId="0" applyNumberFormat="1" applyFont="1" applyFill="1" applyBorder="1"/>
    <xf numFmtId="164" fontId="3" fillId="3" borderId="8" xfId="0" applyNumberFormat="1" applyFont="1" applyFill="1" applyBorder="1"/>
    <xf numFmtId="164" fontId="3" fillId="2" borderId="8" xfId="0" applyNumberFormat="1" applyFont="1" applyFill="1" applyBorder="1"/>
    <xf numFmtId="164" fontId="4" fillId="3" borderId="8" xfId="0" applyNumberFormat="1" applyFont="1" applyFill="1" applyBorder="1"/>
    <xf numFmtId="164" fontId="4" fillId="2" borderId="8" xfId="0" applyNumberFormat="1" applyFont="1" applyFill="1" applyBorder="1"/>
    <xf numFmtId="164" fontId="4" fillId="2" borderId="19" xfId="0" applyNumberFormat="1" applyFont="1" applyFill="1" applyBorder="1"/>
    <xf numFmtId="164" fontId="4" fillId="2" borderId="20" xfId="0" applyNumberFormat="1" applyFont="1" applyFill="1" applyBorder="1"/>
    <xf numFmtId="164" fontId="4" fillId="3" borderId="21" xfId="0" applyNumberFormat="1" applyFont="1" applyFill="1" applyBorder="1"/>
    <xf numFmtId="164" fontId="4" fillId="2" borderId="15" xfId="0" applyNumberFormat="1" applyFont="1" applyFill="1" applyBorder="1"/>
    <xf numFmtId="164" fontId="3" fillId="3" borderId="16" xfId="0" applyNumberFormat="1" applyFont="1" applyFill="1" applyBorder="1"/>
    <xf numFmtId="164" fontId="4" fillId="3" borderId="16" xfId="0" applyNumberFormat="1" applyFont="1" applyFill="1" applyBorder="1"/>
    <xf numFmtId="0" fontId="5" fillId="2" borderId="0" xfId="0" applyFont="1" applyFill="1"/>
    <xf numFmtId="20" fontId="0" fillId="2" borderId="2" xfId="0" applyNumberFormat="1" applyFill="1" applyBorder="1"/>
    <xf numFmtId="0" fontId="3" fillId="2" borderId="5" xfId="0" applyFont="1" applyFill="1" applyBorder="1"/>
    <xf numFmtId="49" fontId="3" fillId="2" borderId="14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164" fontId="4" fillId="0" borderId="16" xfId="0" applyNumberFormat="1" applyFont="1" applyBorder="1"/>
    <xf numFmtId="164" fontId="3" fillId="2" borderId="0" xfId="0" applyNumberFormat="1" applyFont="1" applyFill="1"/>
    <xf numFmtId="0" fontId="6" fillId="2" borderId="0" xfId="0" quotePrefix="1" applyFont="1" applyFill="1" applyAlignment="1">
      <alignment horizontal="center"/>
    </xf>
    <xf numFmtId="164" fontId="7" fillId="0" borderId="23" xfId="1" applyNumberFormat="1" applyFont="1" applyBorder="1"/>
    <xf numFmtId="0" fontId="1" fillId="2" borderId="0" xfId="0" applyFont="1" applyFill="1"/>
    <xf numFmtId="0" fontId="1" fillId="2" borderId="2" xfId="0" applyFont="1" applyFill="1" applyBorder="1"/>
    <xf numFmtId="0" fontId="8" fillId="2" borderId="14" xfId="0" quotePrefix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9" fillId="2" borderId="16" xfId="0" applyFont="1" applyFill="1" applyBorder="1"/>
    <xf numFmtId="164" fontId="4" fillId="2" borderId="21" xfId="0" applyNumberFormat="1" applyFont="1" applyFill="1" applyBorder="1"/>
    <xf numFmtId="164" fontId="3" fillId="2" borderId="16" xfId="0" applyNumberFormat="1" applyFont="1" applyFill="1" applyBorder="1"/>
    <xf numFmtId="0" fontId="11" fillId="2" borderId="0" xfId="0" applyFont="1" applyFill="1"/>
    <xf numFmtId="0" fontId="11" fillId="2" borderId="2" xfId="0" applyFont="1" applyFill="1" applyBorder="1"/>
    <xf numFmtId="0" fontId="4" fillId="2" borderId="5" xfId="0" applyFont="1" applyFill="1" applyBorder="1" applyAlignment="1">
      <alignment horizontal="centerContinuous"/>
    </xf>
    <xf numFmtId="0" fontId="4" fillId="2" borderId="11" xfId="0" quotePrefix="1" applyFont="1" applyFill="1" applyBorder="1" applyAlignment="1">
      <alignment horizontal="center"/>
    </xf>
    <xf numFmtId="0" fontId="4" fillId="2" borderId="14" xfId="0" quotePrefix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4" fontId="4" fillId="2" borderId="0" xfId="0" applyNumberFormat="1" applyFont="1" applyFill="1"/>
    <xf numFmtId="164" fontId="4" fillId="2" borderId="44" xfId="0" applyNumberFormat="1" applyFont="1" applyFill="1" applyBorder="1"/>
    <xf numFmtId="164" fontId="4" fillId="2" borderId="45" xfId="0" applyNumberFormat="1" applyFont="1" applyFill="1" applyBorder="1"/>
    <xf numFmtId="164" fontId="4" fillId="3" borderId="46" xfId="0" applyNumberFormat="1" applyFont="1" applyFill="1" applyBorder="1"/>
    <xf numFmtId="0" fontId="11" fillId="2" borderId="38" xfId="0" applyFont="1" applyFill="1" applyBorder="1"/>
    <xf numFmtId="0" fontId="4" fillId="2" borderId="40" xfId="0" applyFont="1" applyFill="1" applyBorder="1" applyAlignment="1">
      <alignment horizontal="center"/>
    </xf>
    <xf numFmtId="165" fontId="4" fillId="0" borderId="43" xfId="0" applyNumberFormat="1" applyFont="1" applyBorder="1" applyAlignment="1">
      <alignment horizontal="center"/>
    </xf>
    <xf numFmtId="164" fontId="3" fillId="2" borderId="40" xfId="0" applyNumberFormat="1" applyFont="1" applyFill="1" applyBorder="1"/>
    <xf numFmtId="165" fontId="4" fillId="0" borderId="47" xfId="0" applyNumberFormat="1" applyFont="1" applyBorder="1" applyAlignment="1">
      <alignment horizontal="center"/>
    </xf>
    <xf numFmtId="0" fontId="3" fillId="2" borderId="39" xfId="0" applyFont="1" applyFill="1" applyBorder="1"/>
    <xf numFmtId="0" fontId="4" fillId="2" borderId="41" xfId="0" quotePrefix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164" fontId="4" fillId="0" borderId="43" xfId="0" applyNumberFormat="1" applyFont="1" applyBorder="1"/>
    <xf numFmtId="49" fontId="11" fillId="2" borderId="0" xfId="0" applyNumberFormat="1" applyFont="1" applyFill="1"/>
    <xf numFmtId="164" fontId="11" fillId="2" borderId="0" xfId="0" applyNumberFormat="1" applyFont="1" applyFill="1"/>
    <xf numFmtId="0" fontId="13" fillId="0" borderId="0" xfId="3" applyFont="1"/>
    <xf numFmtId="0" fontId="2" fillId="0" borderId="0" xfId="3" applyFont="1"/>
    <xf numFmtId="0" fontId="13" fillId="0" borderId="0" xfId="3" applyFont="1" applyAlignment="1">
      <alignment horizontal="center"/>
    </xf>
    <xf numFmtId="0" fontId="13" fillId="0" borderId="53" xfId="3" applyFont="1" applyBorder="1"/>
    <xf numFmtId="164" fontId="2" fillId="0" borderId="54" xfId="3" applyNumberFormat="1" applyFont="1" applyBorder="1" applyAlignment="1">
      <alignment horizontal="center"/>
    </xf>
    <xf numFmtId="164" fontId="2" fillId="0" borderId="54" xfId="3" applyNumberFormat="1" applyFont="1" applyBorder="1"/>
    <xf numFmtId="164" fontId="2" fillId="0" borderId="55" xfId="3" applyNumberFormat="1" applyFont="1" applyBorder="1"/>
    <xf numFmtId="164" fontId="2" fillId="0" borderId="19" xfId="3" applyNumberFormat="1" applyFont="1" applyBorder="1"/>
    <xf numFmtId="0" fontId="13" fillId="0" borderId="33" xfId="3" applyFont="1" applyBorder="1"/>
    <xf numFmtId="164" fontId="13" fillId="0" borderId="24" xfId="3" applyNumberFormat="1" applyFont="1" applyBorder="1" applyAlignment="1">
      <alignment horizontal="center"/>
    </xf>
    <xf numFmtId="164" fontId="2" fillId="0" borderId="26" xfId="3" applyNumberFormat="1" applyFont="1" applyBorder="1"/>
    <xf numFmtId="164" fontId="2" fillId="0" borderId="56" xfId="3" applyNumberFormat="1" applyFont="1" applyBorder="1"/>
    <xf numFmtId="164" fontId="2" fillId="0" borderId="15" xfId="3" applyNumberFormat="1" applyFont="1" applyBorder="1"/>
    <xf numFmtId="164" fontId="13" fillId="0" borderId="26" xfId="3" applyNumberFormat="1" applyFont="1" applyBorder="1" applyAlignment="1">
      <alignment horizontal="center"/>
    </xf>
    <xf numFmtId="164" fontId="13" fillId="0" borderId="53" xfId="3" applyNumberFormat="1" applyFont="1" applyBorder="1"/>
    <xf numFmtId="164" fontId="2" fillId="0" borderId="57" xfId="3" applyNumberFormat="1" applyFont="1" applyBorder="1" applyAlignment="1">
      <alignment horizontal="center"/>
    </xf>
    <xf numFmtId="164" fontId="2" fillId="0" borderId="58" xfId="3" applyNumberFormat="1" applyFont="1" applyBorder="1"/>
    <xf numFmtId="164" fontId="2" fillId="0" borderId="59" xfId="3" applyNumberFormat="1" applyFont="1" applyBorder="1"/>
    <xf numFmtId="164" fontId="2" fillId="0" borderId="60" xfId="3" applyNumberFormat="1" applyFont="1" applyBorder="1"/>
    <xf numFmtId="0" fontId="13" fillId="0" borderId="16" xfId="3" applyFont="1" applyBorder="1"/>
    <xf numFmtId="164" fontId="2" fillId="0" borderId="26" xfId="3" applyNumberFormat="1" applyFont="1" applyBorder="1" applyAlignment="1">
      <alignment horizontal="center"/>
    </xf>
    <xf numFmtId="164" fontId="13" fillId="0" borderId="61" xfId="3" applyNumberFormat="1" applyFont="1" applyBorder="1"/>
    <xf numFmtId="164" fontId="13" fillId="0" borderId="62" xfId="3" applyNumberFormat="1" applyFont="1" applyBorder="1"/>
    <xf numFmtId="164" fontId="2" fillId="0" borderId="62" xfId="3" applyNumberFormat="1" applyFont="1" applyBorder="1"/>
    <xf numFmtId="164" fontId="2" fillId="0" borderId="63" xfId="3" applyNumberFormat="1" applyFont="1" applyBorder="1" applyAlignment="1">
      <alignment horizontal="center"/>
    </xf>
    <xf numFmtId="164" fontId="2" fillId="0" borderId="62" xfId="3" applyNumberFormat="1" applyFont="1" applyBorder="1" applyAlignment="1">
      <alignment horizontal="center"/>
    </xf>
    <xf numFmtId="164" fontId="2" fillId="0" borderId="0" xfId="3" applyNumberFormat="1" applyFont="1"/>
    <xf numFmtId="164" fontId="2" fillId="2" borderId="64" xfId="3" applyNumberFormat="1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4" fontId="2" fillId="2" borderId="65" xfId="3" applyNumberFormat="1" applyFont="1" applyFill="1" applyBorder="1" applyAlignment="1">
      <alignment horizontal="center"/>
    </xf>
    <xf numFmtId="164" fontId="2" fillId="0" borderId="65" xfId="3" applyNumberFormat="1" applyFont="1" applyBorder="1"/>
    <xf numFmtId="164" fontId="2" fillId="0" borderId="66" xfId="3" applyNumberFormat="1" applyFont="1" applyBorder="1"/>
    <xf numFmtId="164" fontId="13" fillId="2" borderId="8" xfId="3" applyNumberFormat="1" applyFont="1" applyFill="1" applyBorder="1" applyAlignment="1">
      <alignment horizontal="center"/>
    </xf>
    <xf numFmtId="164" fontId="13" fillId="2" borderId="24" xfId="3" applyNumberFormat="1" applyFont="1" applyFill="1" applyBorder="1" applyAlignment="1">
      <alignment horizontal="center"/>
    </xf>
    <xf numFmtId="164" fontId="2" fillId="0" borderId="24" xfId="3" applyNumberFormat="1" applyFont="1" applyBorder="1"/>
    <xf numFmtId="164" fontId="2" fillId="0" borderId="67" xfId="3" applyNumberFormat="1" applyFont="1" applyBorder="1"/>
    <xf numFmtId="164" fontId="13" fillId="2" borderId="68" xfId="3" applyNumberFormat="1" applyFont="1" applyFill="1" applyBorder="1" applyAlignment="1">
      <alignment horizontal="center"/>
    </xf>
    <xf numFmtId="164" fontId="13" fillId="2" borderId="69" xfId="3" applyNumberFormat="1" applyFont="1" applyFill="1" applyBorder="1" applyAlignment="1">
      <alignment horizontal="center"/>
    </xf>
    <xf numFmtId="164" fontId="2" fillId="0" borderId="69" xfId="3" applyNumberFormat="1" applyFont="1" applyBorder="1"/>
    <xf numFmtId="164" fontId="2" fillId="0" borderId="70" xfId="3" applyNumberFormat="1" applyFont="1" applyBorder="1"/>
    <xf numFmtId="164" fontId="2" fillId="2" borderId="16" xfId="3" applyNumberFormat="1" applyFont="1" applyFill="1" applyBorder="1" applyAlignment="1">
      <alignment horizontal="center"/>
    </xf>
    <xf numFmtId="164" fontId="2" fillId="2" borderId="5" xfId="3" applyNumberFormat="1" applyFont="1" applyFill="1" applyBorder="1" applyAlignment="1">
      <alignment horizontal="center"/>
    </xf>
    <xf numFmtId="164" fontId="2" fillId="2" borderId="26" xfId="3" applyNumberFormat="1" applyFont="1" applyFill="1" applyBorder="1" applyAlignment="1">
      <alignment horizontal="center"/>
    </xf>
    <xf numFmtId="165" fontId="4" fillId="0" borderId="71" xfId="0" applyNumberFormat="1" applyFont="1" applyBorder="1"/>
    <xf numFmtId="164" fontId="2" fillId="2" borderId="30" xfId="3" applyNumberFormat="1" applyFont="1" applyFill="1" applyBorder="1" applyAlignment="1">
      <alignment horizontal="center"/>
    </xf>
    <xf numFmtId="164" fontId="2" fillId="2" borderId="72" xfId="3" applyNumberFormat="1" applyFont="1" applyFill="1" applyBorder="1" applyAlignment="1">
      <alignment horizontal="center"/>
    </xf>
    <xf numFmtId="164" fontId="2" fillId="2" borderId="57" xfId="3" applyNumberFormat="1" applyFont="1" applyFill="1" applyBorder="1" applyAlignment="1">
      <alignment horizontal="center"/>
    </xf>
    <xf numFmtId="164" fontId="2" fillId="2" borderId="73" xfId="3" applyNumberFormat="1" applyFont="1" applyFill="1" applyBorder="1" applyAlignment="1">
      <alignment horizontal="center"/>
    </xf>
    <xf numFmtId="164" fontId="2" fillId="0" borderId="57" xfId="3" applyNumberFormat="1" applyFont="1" applyBorder="1"/>
    <xf numFmtId="164" fontId="2" fillId="0" borderId="74" xfId="3" applyNumberFormat="1" applyFont="1" applyBorder="1"/>
    <xf numFmtId="165" fontId="2" fillId="0" borderId="75" xfId="0" applyNumberFormat="1" applyFont="1" applyBorder="1"/>
    <xf numFmtId="164" fontId="2" fillId="2" borderId="8" xfId="3" applyNumberFormat="1" applyFont="1" applyFill="1" applyBorder="1" applyAlignment="1">
      <alignment horizontal="center"/>
    </xf>
    <xf numFmtId="164" fontId="2" fillId="2" borderId="24" xfId="3" applyNumberFormat="1" applyFont="1" applyFill="1" applyBorder="1" applyAlignment="1">
      <alignment horizontal="center"/>
    </xf>
    <xf numFmtId="165" fontId="2" fillId="0" borderId="71" xfId="0" applyNumberFormat="1" applyFont="1" applyBorder="1"/>
    <xf numFmtId="165" fontId="2" fillId="0" borderId="76" xfId="0" applyNumberFormat="1" applyFont="1" applyBorder="1"/>
    <xf numFmtId="164" fontId="2" fillId="2" borderId="77" xfId="3" applyNumberFormat="1" applyFont="1" applyFill="1" applyBorder="1" applyAlignment="1">
      <alignment horizontal="center"/>
    </xf>
    <xf numFmtId="165" fontId="2" fillId="0" borderId="78" xfId="0" applyNumberFormat="1" applyFont="1" applyBorder="1"/>
    <xf numFmtId="165" fontId="2" fillId="0" borderId="79" xfId="0" applyNumberFormat="1" applyFont="1" applyBorder="1"/>
    <xf numFmtId="164" fontId="2" fillId="0" borderId="8" xfId="3" applyNumberFormat="1" applyFont="1" applyBorder="1"/>
    <xf numFmtId="165" fontId="2" fillId="0" borderId="80" xfId="0" applyNumberFormat="1" applyFont="1" applyBorder="1"/>
    <xf numFmtId="0" fontId="2" fillId="0" borderId="81" xfId="3" applyFont="1" applyBorder="1"/>
    <xf numFmtId="164" fontId="2" fillId="2" borderId="82" xfId="3" applyNumberFormat="1" applyFont="1" applyFill="1" applyBorder="1" applyAlignment="1">
      <alignment horizontal="center"/>
    </xf>
    <xf numFmtId="164" fontId="2" fillId="2" borderId="29" xfId="3" applyNumberFormat="1" applyFont="1" applyFill="1" applyBorder="1" applyAlignment="1">
      <alignment horizontal="center"/>
    </xf>
    <xf numFmtId="164" fontId="2" fillId="0" borderId="29" xfId="3" applyNumberFormat="1" applyFont="1" applyBorder="1"/>
    <xf numFmtId="164" fontId="2" fillId="0" borderId="83" xfId="3" applyNumberFormat="1" applyFont="1" applyBorder="1"/>
    <xf numFmtId="164" fontId="2" fillId="0" borderId="84" xfId="3" applyNumberFormat="1" applyFont="1" applyBorder="1"/>
    <xf numFmtId="49" fontId="2" fillId="0" borderId="85" xfId="3" applyNumberFormat="1" applyFont="1" applyBorder="1" applyAlignment="1">
      <alignment horizontal="center"/>
    </xf>
    <xf numFmtId="49" fontId="2" fillId="0" borderId="0" xfId="3" applyNumberFormat="1" applyFont="1" applyAlignment="1">
      <alignment horizontal="center"/>
    </xf>
    <xf numFmtId="49" fontId="2" fillId="0" borderId="86" xfId="3" applyNumberFormat="1" applyFont="1" applyBorder="1" applyAlignment="1">
      <alignment horizontal="center"/>
    </xf>
    <xf numFmtId="49" fontId="2" fillId="0" borderId="87" xfId="3" applyNumberFormat="1" applyFont="1" applyBorder="1" applyAlignment="1">
      <alignment horizontal="center"/>
    </xf>
    <xf numFmtId="49" fontId="2" fillId="0" borderId="88" xfId="3" applyNumberFormat="1" applyFont="1" applyBorder="1" applyAlignment="1">
      <alignment horizontal="center"/>
    </xf>
    <xf numFmtId="49" fontId="2" fillId="0" borderId="89" xfId="3" applyNumberFormat="1" applyFont="1" applyBorder="1" applyAlignment="1">
      <alignment horizontal="center"/>
    </xf>
    <xf numFmtId="0" fontId="2" fillId="0" borderId="90" xfId="3" applyFont="1" applyBorder="1"/>
    <xf numFmtId="164" fontId="2" fillId="0" borderId="30" xfId="3" applyNumberFormat="1" applyFont="1" applyBorder="1" applyAlignment="1">
      <alignment horizontal="center"/>
    </xf>
    <xf numFmtId="164" fontId="2" fillId="0" borderId="73" xfId="3" applyNumberFormat="1" applyFont="1" applyBorder="1" applyAlignment="1">
      <alignment horizontal="center"/>
    </xf>
    <xf numFmtId="164" fontId="2" fillId="0" borderId="73" xfId="3" applyNumberFormat="1" applyFont="1" applyBorder="1"/>
    <xf numFmtId="164" fontId="2" fillId="0" borderId="91" xfId="3" applyNumberFormat="1" applyFont="1" applyBorder="1"/>
    <xf numFmtId="164" fontId="13" fillId="0" borderId="8" xfId="3" applyNumberFormat="1" applyFont="1" applyBorder="1" applyAlignment="1">
      <alignment horizontal="center"/>
    </xf>
    <xf numFmtId="164" fontId="2" fillId="0" borderId="8" xfId="3" applyNumberFormat="1" applyFont="1" applyBorder="1" applyAlignment="1">
      <alignment horizontal="center"/>
    </xf>
    <xf numFmtId="0" fontId="13" fillId="0" borderId="90" xfId="3" applyFont="1" applyBorder="1"/>
    <xf numFmtId="164" fontId="13" fillId="0" borderId="8" xfId="3" applyNumberFormat="1" applyFont="1" applyBorder="1"/>
    <xf numFmtId="164" fontId="13" fillId="0" borderId="24" xfId="3" applyNumberFormat="1" applyFont="1" applyBorder="1"/>
    <xf numFmtId="0" fontId="2" fillId="0" borderId="0" xfId="3" applyFont="1" applyAlignment="1">
      <alignment horizontal="center"/>
    </xf>
    <xf numFmtId="0" fontId="2" fillId="0" borderId="16" xfId="3" applyFont="1" applyBorder="1" applyAlignment="1">
      <alignment horizontal="center"/>
    </xf>
    <xf numFmtId="0" fontId="2" fillId="0" borderId="26" xfId="3" applyFont="1" applyBorder="1" applyAlignment="1">
      <alignment horizontal="center"/>
    </xf>
    <xf numFmtId="0" fontId="2" fillId="0" borderId="56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92" xfId="3" applyFont="1" applyBorder="1" applyAlignment="1">
      <alignment horizontal="center"/>
    </xf>
    <xf numFmtId="0" fontId="2" fillId="0" borderId="93" xfId="3" applyFont="1" applyBorder="1" applyAlignment="1">
      <alignment horizontal="center"/>
    </xf>
    <xf numFmtId="0" fontId="2" fillId="0" borderId="94" xfId="3" applyFont="1" applyBorder="1" applyAlignment="1">
      <alignment horizontal="center"/>
    </xf>
    <xf numFmtId="0" fontId="2" fillId="0" borderId="95" xfId="3" applyFont="1" applyBorder="1" applyAlignment="1">
      <alignment horizontal="center"/>
    </xf>
    <xf numFmtId="0" fontId="2" fillId="0" borderId="96" xfId="3" quotePrefix="1" applyFont="1" applyBorder="1" applyAlignment="1">
      <alignment horizontal="center"/>
    </xf>
    <xf numFmtId="0" fontId="2" fillId="0" borderId="97" xfId="3" quotePrefix="1" applyFont="1" applyBorder="1" applyAlignment="1">
      <alignment horizontal="center"/>
    </xf>
    <xf numFmtId="0" fontId="2" fillId="0" borderId="96" xfId="3" applyFont="1" applyBorder="1"/>
    <xf numFmtId="0" fontId="2" fillId="0" borderId="98" xfId="3" applyFont="1" applyBorder="1"/>
    <xf numFmtId="0" fontId="2" fillId="0" borderId="99" xfId="3" applyFont="1" applyBorder="1"/>
    <xf numFmtId="0" fontId="2" fillId="0" borderId="16" xfId="3" applyFont="1" applyBorder="1"/>
    <xf numFmtId="0" fontId="2" fillId="0" borderId="56" xfId="3" applyFont="1" applyBorder="1"/>
    <xf numFmtId="0" fontId="2" fillId="0" borderId="15" xfId="3" applyFont="1" applyBorder="1"/>
    <xf numFmtId="0" fontId="2" fillId="0" borderId="85" xfId="3" applyFont="1" applyBorder="1"/>
    <xf numFmtId="0" fontId="13" fillId="0" borderId="85" xfId="3" applyFont="1" applyBorder="1"/>
    <xf numFmtId="0" fontId="13" fillId="0" borderId="100" xfId="3" applyFont="1" applyBorder="1"/>
    <xf numFmtId="0" fontId="13" fillId="0" borderId="23" xfId="3" applyFont="1" applyBorder="1"/>
    <xf numFmtId="164" fontId="13" fillId="0" borderId="0" xfId="3" applyNumberFormat="1" applyFont="1"/>
    <xf numFmtId="164" fontId="13" fillId="0" borderId="54" xfId="3" applyNumberFormat="1" applyFont="1" applyBorder="1" applyAlignment="1">
      <alignment horizontal="center"/>
    </xf>
    <xf numFmtId="164" fontId="13" fillId="0" borderId="26" xfId="3" applyNumberFormat="1" applyFont="1" applyBorder="1"/>
    <xf numFmtId="164" fontId="13" fillId="0" borderId="25" xfId="3" applyNumberFormat="1" applyFont="1" applyBorder="1"/>
    <xf numFmtId="164" fontId="13" fillId="2" borderId="24" xfId="3" applyNumberFormat="1" applyFont="1" applyFill="1" applyBorder="1"/>
    <xf numFmtId="164" fontId="13" fillId="2" borderId="8" xfId="3" applyNumberFormat="1" applyFont="1" applyFill="1" applyBorder="1"/>
    <xf numFmtId="164" fontId="13" fillId="2" borderId="26" xfId="3" applyNumberFormat="1" applyFont="1" applyFill="1" applyBorder="1" applyAlignment="1">
      <alignment horizontal="center"/>
    </xf>
    <xf numFmtId="164" fontId="13" fillId="2" borderId="26" xfId="3" applyNumberFormat="1" applyFont="1" applyFill="1" applyBorder="1"/>
    <xf numFmtId="164" fontId="13" fillId="2" borderId="16" xfId="3" applyNumberFormat="1" applyFont="1" applyFill="1" applyBorder="1" applyAlignment="1">
      <alignment horizontal="center"/>
    </xf>
    <xf numFmtId="0" fontId="13" fillId="0" borderId="101" xfId="3" applyFont="1" applyBorder="1"/>
    <xf numFmtId="164" fontId="13" fillId="2" borderId="93" xfId="3" applyNumberFormat="1" applyFont="1" applyFill="1" applyBorder="1" applyAlignment="1">
      <alignment horizontal="center"/>
    </xf>
    <xf numFmtId="164" fontId="13" fillId="0" borderId="93" xfId="3" applyNumberFormat="1" applyFont="1" applyBorder="1"/>
    <xf numFmtId="164" fontId="13" fillId="0" borderId="92" xfId="3" applyNumberFormat="1" applyFont="1" applyBorder="1"/>
    <xf numFmtId="164" fontId="2" fillId="0" borderId="94" xfId="3" applyNumberFormat="1" applyFont="1" applyBorder="1"/>
    <xf numFmtId="164" fontId="2" fillId="0" borderId="95" xfId="3" applyNumberFormat="1" applyFont="1" applyBorder="1"/>
    <xf numFmtId="0" fontId="13" fillId="0" borderId="32" xfId="3" applyFont="1" applyBorder="1"/>
    <xf numFmtId="0" fontId="2" fillId="0" borderId="4" xfId="3" applyFont="1" applyBorder="1"/>
    <xf numFmtId="164" fontId="2" fillId="2" borderId="31" xfId="3" applyNumberFormat="1" applyFont="1" applyFill="1" applyBorder="1" applyAlignment="1">
      <alignment horizontal="center"/>
    </xf>
    <xf numFmtId="164" fontId="2" fillId="0" borderId="102" xfId="3" applyNumberFormat="1" applyFont="1" applyBorder="1"/>
    <xf numFmtId="164" fontId="2" fillId="0" borderId="3" xfId="3" applyNumberFormat="1" applyFont="1" applyBorder="1"/>
    <xf numFmtId="49" fontId="2" fillId="0" borderId="103" xfId="3" applyNumberFormat="1" applyFont="1" applyBorder="1"/>
    <xf numFmtId="49" fontId="2" fillId="0" borderId="0" xfId="3" applyNumberFormat="1" applyFont="1"/>
    <xf numFmtId="49" fontId="2" fillId="2" borderId="104" xfId="3" quotePrefix="1" applyNumberFormat="1" applyFont="1" applyFill="1" applyBorder="1" applyAlignment="1">
      <alignment horizontal="center"/>
    </xf>
    <xf numFmtId="49" fontId="2" fillId="2" borderId="104" xfId="3" applyNumberFormat="1" applyFont="1" applyFill="1" applyBorder="1" applyAlignment="1">
      <alignment horizontal="center"/>
    </xf>
    <xf numFmtId="49" fontId="2" fillId="0" borderId="105" xfId="3" applyNumberFormat="1" applyFont="1" applyBorder="1"/>
    <xf numFmtId="49" fontId="2" fillId="0" borderId="95" xfId="3" applyNumberFormat="1" applyFont="1" applyBorder="1"/>
    <xf numFmtId="49" fontId="2" fillId="0" borderId="32" xfId="3" applyNumberFormat="1" applyFont="1" applyBorder="1"/>
    <xf numFmtId="164" fontId="2" fillId="0" borderId="36" xfId="3" applyNumberFormat="1" applyFont="1" applyBorder="1"/>
    <xf numFmtId="165" fontId="2" fillId="0" borderId="22" xfId="0" applyNumberFormat="1" applyFont="1" applyBorder="1"/>
    <xf numFmtId="164" fontId="13" fillId="2" borderId="106" xfId="3" applyNumberFormat="1" applyFont="1" applyFill="1" applyBorder="1" applyAlignment="1">
      <alignment horizontal="center"/>
    </xf>
    <xf numFmtId="164" fontId="13" fillId="2" borderId="64" xfId="3" applyNumberFormat="1" applyFont="1" applyFill="1" applyBorder="1" applyAlignment="1">
      <alignment horizontal="center"/>
    </xf>
    <xf numFmtId="164" fontId="2" fillId="0" borderId="22" xfId="3" applyNumberFormat="1" applyFont="1" applyBorder="1"/>
    <xf numFmtId="164" fontId="13" fillId="2" borderId="29" xfId="3" applyNumberFormat="1" applyFont="1" applyFill="1" applyBorder="1" applyAlignment="1">
      <alignment horizontal="center"/>
    </xf>
    <xf numFmtId="164" fontId="2" fillId="0" borderId="34" xfId="3" applyNumberFormat="1" applyFont="1" applyBorder="1"/>
    <xf numFmtId="164" fontId="13" fillId="0" borderId="30" xfId="3" applyNumberFormat="1" applyFont="1" applyBorder="1" applyAlignment="1">
      <alignment horizontal="center"/>
    </xf>
    <xf numFmtId="164" fontId="13" fillId="0" borderId="58" xfId="3" applyNumberFormat="1" applyFont="1" applyBorder="1" applyAlignment="1">
      <alignment horizontal="center"/>
    </xf>
    <xf numFmtId="164" fontId="13" fillId="0" borderId="57" xfId="3" applyNumberFormat="1" applyFont="1" applyBorder="1" applyAlignment="1">
      <alignment horizontal="center"/>
    </xf>
    <xf numFmtId="164" fontId="13" fillId="0" borderId="73" xfId="3" applyNumberFormat="1" applyFont="1" applyBorder="1"/>
    <xf numFmtId="164" fontId="2" fillId="0" borderId="22" xfId="3" applyNumberFormat="1" applyFont="1" applyBorder="1" applyAlignment="1">
      <alignment horizontal="center"/>
    </xf>
    <xf numFmtId="164" fontId="2" fillId="0" borderId="107" xfId="3" applyNumberFormat="1" applyFont="1" applyBorder="1" applyAlignment="1">
      <alignment horizontal="center"/>
    </xf>
    <xf numFmtId="164" fontId="2" fillId="0" borderId="70" xfId="3" applyNumberFormat="1" applyFon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13" fillId="0" borderId="93" xfId="3" applyNumberFormat="1" applyFont="1" applyBorder="1" applyAlignment="1">
      <alignment horizontal="center"/>
    </xf>
    <xf numFmtId="164" fontId="13" fillId="0" borderId="108" xfId="3" applyNumberFormat="1" applyFont="1" applyBorder="1" applyAlignment="1">
      <alignment horizontal="center"/>
    </xf>
    <xf numFmtId="164" fontId="2" fillId="0" borderId="93" xfId="3" applyNumberFormat="1" applyFont="1" applyBorder="1"/>
    <xf numFmtId="164" fontId="13" fillId="0" borderId="67" xfId="3" applyNumberFormat="1" applyFont="1" applyBorder="1" applyAlignment="1">
      <alignment horizontal="center"/>
    </xf>
    <xf numFmtId="49" fontId="2" fillId="0" borderId="22" xfId="3" applyNumberFormat="1" applyFont="1" applyBorder="1" applyAlignment="1">
      <alignment horizontal="center"/>
    </xf>
    <xf numFmtId="49" fontId="2" fillId="0" borderId="51" xfId="3" applyNumberFormat="1" applyFont="1" applyBorder="1" applyAlignment="1">
      <alignment horizontal="center"/>
    </xf>
    <xf numFmtId="49" fontId="2" fillId="0" borderId="34" xfId="3" applyNumberFormat="1" applyFont="1" applyBorder="1" applyAlignment="1">
      <alignment horizontal="center"/>
    </xf>
    <xf numFmtId="164" fontId="2" fillId="0" borderId="56" xfId="3" applyNumberFormat="1" applyFont="1" applyBorder="1" applyAlignment="1">
      <alignment horizontal="center"/>
    </xf>
    <xf numFmtId="49" fontId="2" fillId="0" borderId="52" xfId="3" applyNumberFormat="1" applyFont="1" applyBorder="1" applyAlignment="1">
      <alignment horizontal="center"/>
    </xf>
    <xf numFmtId="49" fontId="2" fillId="0" borderId="50" xfId="3" applyNumberFormat="1" applyFont="1" applyBorder="1" applyAlignment="1">
      <alignment horizontal="center"/>
    </xf>
    <xf numFmtId="49" fontId="2" fillId="0" borderId="100" xfId="3" applyNumberFormat="1" applyFont="1" applyBorder="1" applyAlignment="1">
      <alignment horizontal="center"/>
    </xf>
    <xf numFmtId="49" fontId="2" fillId="0" borderId="50" xfId="3" applyNumberFormat="1" applyFont="1" applyBorder="1"/>
    <xf numFmtId="49" fontId="2" fillId="0" borderId="109" xfId="3" applyNumberFormat="1" applyFont="1" applyBorder="1"/>
    <xf numFmtId="0" fontId="2" fillId="0" borderId="50" xfId="3" applyFont="1" applyBorder="1" applyAlignment="1">
      <alignment horizontal="center"/>
    </xf>
    <xf numFmtId="0" fontId="2" fillId="0" borderId="100" xfId="3" applyFont="1" applyBorder="1" applyAlignment="1">
      <alignment horizontal="center"/>
    </xf>
    <xf numFmtId="0" fontId="2" fillId="0" borderId="50" xfId="3" applyFont="1" applyBorder="1"/>
    <xf numFmtId="0" fontId="2" fillId="0" borderId="109" xfId="3" applyFont="1" applyBorder="1"/>
    <xf numFmtId="0" fontId="2" fillId="0" borderId="2" xfId="3" applyFont="1" applyBorder="1"/>
    <xf numFmtId="0" fontId="14" fillId="0" borderId="2" xfId="3" applyFont="1" applyBorder="1" applyAlignment="1">
      <alignment horizontal="left"/>
    </xf>
    <xf numFmtId="0" fontId="14" fillId="0" borderId="110" xfId="3" applyFont="1" applyBorder="1" applyAlignment="1">
      <alignment horizontal="left"/>
    </xf>
    <xf numFmtId="0" fontId="14" fillId="0" borderId="2" xfId="3" applyFont="1" applyBorder="1"/>
    <xf numFmtId="0" fontId="15" fillId="0" borderId="2" xfId="3" applyFont="1" applyBorder="1"/>
    <xf numFmtId="0" fontId="2" fillId="0" borderId="1" xfId="3" applyFont="1" applyBorder="1"/>
    <xf numFmtId="0" fontId="5" fillId="0" borderId="0" xfId="4"/>
    <xf numFmtId="0" fontId="5" fillId="0" borderId="112" xfId="4" applyBorder="1"/>
    <xf numFmtId="165" fontId="3" fillId="0" borderId="112" xfId="4" applyNumberFormat="1" applyFont="1" applyBorder="1"/>
    <xf numFmtId="0" fontId="3" fillId="0" borderId="112" xfId="4" applyFont="1" applyBorder="1"/>
    <xf numFmtId="0" fontId="3" fillId="0" borderId="0" xfId="4" applyFont="1"/>
    <xf numFmtId="165" fontId="3" fillId="0" borderId="0" xfId="4" applyNumberFormat="1" applyFont="1"/>
    <xf numFmtId="165" fontId="3" fillId="0" borderId="113" xfId="4" applyNumberFormat="1" applyFont="1" applyBorder="1" applyAlignment="1">
      <alignment horizontal="center"/>
    </xf>
    <xf numFmtId="165" fontId="3" fillId="0" borderId="28" xfId="4" applyNumberFormat="1" applyFont="1" applyBorder="1"/>
    <xf numFmtId="165" fontId="3" fillId="0" borderId="25" xfId="4" applyNumberFormat="1" applyFont="1" applyBorder="1"/>
    <xf numFmtId="165" fontId="3" fillId="0" borderId="27" xfId="4" applyNumberFormat="1" applyFont="1" applyBorder="1"/>
    <xf numFmtId="165" fontId="3" fillId="0" borderId="114" xfId="4" applyNumberFormat="1" applyFont="1" applyBorder="1"/>
    <xf numFmtId="165" fontId="3" fillId="0" borderId="115" xfId="4" applyNumberFormat="1" applyFont="1" applyBorder="1" applyAlignment="1">
      <alignment horizontal="center"/>
    </xf>
    <xf numFmtId="165" fontId="4" fillId="0" borderId="115" xfId="4" applyNumberFormat="1" applyFont="1" applyBorder="1" applyAlignment="1">
      <alignment horizontal="center"/>
    </xf>
    <xf numFmtId="165" fontId="3" fillId="0" borderId="18" xfId="4" applyNumberFormat="1" applyFont="1" applyBorder="1"/>
    <xf numFmtId="165" fontId="3" fillId="0" borderId="8" xfId="4" applyNumberFormat="1" applyFont="1" applyBorder="1"/>
    <xf numFmtId="165" fontId="4" fillId="0" borderId="7" xfId="4" applyNumberFormat="1" applyFont="1" applyBorder="1"/>
    <xf numFmtId="165" fontId="4" fillId="0" borderId="78" xfId="4" applyNumberFormat="1" applyFont="1" applyBorder="1"/>
    <xf numFmtId="165" fontId="3" fillId="0" borderId="116" xfId="4" applyNumberFormat="1" applyFont="1" applyBorder="1" applyAlignment="1">
      <alignment horizontal="center"/>
    </xf>
    <xf numFmtId="165" fontId="3" fillId="0" borderId="23" xfId="4" applyNumberFormat="1" applyFont="1" applyBorder="1"/>
    <xf numFmtId="20" fontId="4" fillId="0" borderId="16" xfId="4" applyNumberFormat="1" applyFont="1" applyBorder="1"/>
    <xf numFmtId="165" fontId="4" fillId="0" borderId="0" xfId="4" applyNumberFormat="1" applyFont="1"/>
    <xf numFmtId="165" fontId="4" fillId="0" borderId="80" xfId="4" applyNumberFormat="1" applyFont="1" applyBorder="1"/>
    <xf numFmtId="165" fontId="3" fillId="0" borderId="117" xfId="4" applyNumberFormat="1" applyFont="1" applyBorder="1" applyAlignment="1">
      <alignment horizontal="center"/>
    </xf>
    <xf numFmtId="165" fontId="3" fillId="0" borderId="118" xfId="4" applyNumberFormat="1" applyFont="1" applyBorder="1"/>
    <xf numFmtId="165" fontId="3" fillId="0" borderId="57" xfId="4" applyNumberFormat="1" applyFont="1" applyBorder="1"/>
    <xf numFmtId="165" fontId="4" fillId="0" borderId="119" xfId="4" applyNumberFormat="1" applyFont="1" applyBorder="1"/>
    <xf numFmtId="165" fontId="4" fillId="0" borderId="120" xfId="4" applyNumberFormat="1" applyFont="1" applyBorder="1"/>
    <xf numFmtId="165" fontId="3" fillId="0" borderId="121" xfId="4" applyNumberFormat="1" applyFont="1" applyBorder="1" applyAlignment="1">
      <alignment horizontal="center"/>
    </xf>
    <xf numFmtId="165" fontId="3" fillId="0" borderId="122" xfId="4" applyNumberFormat="1" applyFont="1" applyBorder="1"/>
    <xf numFmtId="165" fontId="3" fillId="0" borderId="64" xfId="4" applyNumberFormat="1" applyFont="1" applyBorder="1"/>
    <xf numFmtId="165" fontId="4" fillId="0" borderId="123" xfId="4" applyNumberFormat="1" applyFont="1" applyBorder="1"/>
    <xf numFmtId="165" fontId="4" fillId="0" borderId="124" xfId="4" applyNumberFormat="1" applyFont="1" applyBorder="1"/>
    <xf numFmtId="165" fontId="3" fillId="0" borderId="125" xfId="4" applyNumberFormat="1" applyFont="1" applyBorder="1" applyAlignment="1">
      <alignment horizontal="center"/>
    </xf>
    <xf numFmtId="165" fontId="4" fillId="0" borderId="126" xfId="4" applyNumberFormat="1" applyFont="1" applyBorder="1"/>
    <xf numFmtId="165" fontId="4" fillId="0" borderId="127" xfId="4" applyNumberFormat="1" applyFont="1" applyBorder="1" applyAlignment="1">
      <alignment horizontal="center"/>
    </xf>
    <xf numFmtId="165" fontId="3" fillId="0" borderId="128" xfId="4" applyNumberFormat="1" applyFont="1" applyBorder="1" applyAlignment="1">
      <alignment horizontal="center"/>
    </xf>
    <xf numFmtId="165" fontId="4" fillId="0" borderId="116" xfId="4" applyNumberFormat="1" applyFont="1" applyBorder="1" applyAlignment="1">
      <alignment horizontal="center"/>
    </xf>
    <xf numFmtId="165" fontId="4" fillId="0" borderId="128" xfId="4" applyNumberFormat="1" applyFont="1" applyBorder="1" applyAlignment="1">
      <alignment horizontal="center"/>
    </xf>
    <xf numFmtId="165" fontId="3" fillId="0" borderId="129" xfId="4" applyNumberFormat="1" applyFont="1" applyBorder="1"/>
    <xf numFmtId="165" fontId="3" fillId="0" borderId="68" xfId="4" applyNumberFormat="1" applyFont="1" applyBorder="1"/>
    <xf numFmtId="165" fontId="4" fillId="0" borderId="130" xfId="4" applyNumberFormat="1" applyFont="1" applyBorder="1"/>
    <xf numFmtId="165" fontId="4" fillId="0" borderId="79" xfId="4" applyNumberFormat="1" applyFont="1" applyBorder="1"/>
    <xf numFmtId="165" fontId="3" fillId="0" borderId="131" xfId="4" applyNumberFormat="1" applyFont="1" applyBorder="1" applyAlignment="1">
      <alignment horizontal="center"/>
    </xf>
    <xf numFmtId="165" fontId="4" fillId="0" borderId="131" xfId="4" applyNumberFormat="1" applyFont="1" applyBorder="1" applyAlignment="1">
      <alignment horizontal="center"/>
    </xf>
    <xf numFmtId="165" fontId="3" fillId="0" borderId="132" xfId="4" applyNumberFormat="1" applyFont="1" applyBorder="1"/>
    <xf numFmtId="165" fontId="3" fillId="0" borderId="30" xfId="4" applyNumberFormat="1" applyFont="1" applyBorder="1"/>
    <xf numFmtId="165" fontId="4" fillId="0" borderId="133" xfId="4" applyNumberFormat="1" applyFont="1" applyBorder="1"/>
    <xf numFmtId="165" fontId="4" fillId="0" borderId="134" xfId="4" applyNumberFormat="1" applyFont="1" applyBorder="1"/>
    <xf numFmtId="165" fontId="4" fillId="0" borderId="135" xfId="4" applyNumberFormat="1" applyFont="1" applyBorder="1"/>
    <xf numFmtId="20" fontId="4" fillId="0" borderId="64" xfId="4" applyNumberFormat="1" applyFont="1" applyBorder="1"/>
    <xf numFmtId="0" fontId="4" fillId="0" borderId="136" xfId="4" applyFont="1" applyBorder="1"/>
    <xf numFmtId="165" fontId="3" fillId="0" borderId="121" xfId="4" applyNumberFormat="1" applyFont="1" applyBorder="1"/>
    <xf numFmtId="165" fontId="4" fillId="0" borderId="121" xfId="4" applyNumberFormat="1" applyFont="1" applyBorder="1" applyAlignment="1">
      <alignment horizontal="center"/>
    </xf>
    <xf numFmtId="165" fontId="3" fillId="0" borderId="115" xfId="4" applyNumberFormat="1" applyFont="1" applyBorder="1"/>
    <xf numFmtId="0" fontId="4" fillId="0" borderId="8" xfId="4" applyFont="1" applyBorder="1"/>
    <xf numFmtId="0" fontId="4" fillId="0" borderId="137" xfId="4" applyFont="1" applyBorder="1"/>
    <xf numFmtId="0" fontId="3" fillId="0" borderId="116" xfId="4" applyFont="1" applyBorder="1"/>
    <xf numFmtId="0" fontId="4" fillId="0" borderId="116" xfId="4" applyFont="1" applyBorder="1"/>
    <xf numFmtId="0" fontId="3" fillId="0" borderId="23" xfId="4" applyFont="1" applyBorder="1"/>
    <xf numFmtId="0" fontId="4" fillId="0" borderId="16" xfId="4" applyFont="1" applyBorder="1"/>
    <xf numFmtId="0" fontId="4" fillId="0" borderId="138" xfId="4" applyFont="1" applyBorder="1"/>
    <xf numFmtId="0" fontId="4" fillId="0" borderId="64" xfId="4" applyFont="1" applyBorder="1"/>
    <xf numFmtId="0" fontId="3" fillId="0" borderId="18" xfId="4" applyFont="1" applyBorder="1"/>
    <xf numFmtId="0" fontId="3" fillId="0" borderId="116" xfId="4" applyFont="1" applyBorder="1" applyAlignment="1">
      <alignment horizontal="center"/>
    </xf>
    <xf numFmtId="0" fontId="4" fillId="0" borderId="116" xfId="4" applyFont="1" applyBorder="1" applyAlignment="1">
      <alignment horizontal="center"/>
    </xf>
    <xf numFmtId="0" fontId="3" fillId="0" borderId="16" xfId="4" applyFont="1" applyBorder="1"/>
    <xf numFmtId="0" fontId="4" fillId="0" borderId="80" xfId="4" applyFont="1" applyBorder="1"/>
    <xf numFmtId="0" fontId="4" fillId="0" borderId="139" xfId="4" applyFont="1" applyBorder="1" applyAlignment="1">
      <alignment horizontal="center"/>
    </xf>
    <xf numFmtId="0" fontId="4" fillId="0" borderId="139" xfId="4" quotePrefix="1" applyFont="1" applyBorder="1" applyAlignment="1">
      <alignment horizontal="center"/>
    </xf>
    <xf numFmtId="0" fontId="3" fillId="0" borderId="28" xfId="4" applyFont="1" applyBorder="1"/>
    <xf numFmtId="0" fontId="3" fillId="0" borderId="25" xfId="4" applyFont="1" applyBorder="1"/>
    <xf numFmtId="0" fontId="4" fillId="0" borderId="140" xfId="4" applyFont="1" applyBorder="1"/>
    <xf numFmtId="0" fontId="4" fillId="0" borderId="114" xfId="4" applyFont="1" applyBorder="1"/>
    <xf numFmtId="0" fontId="4" fillId="0" borderId="113" xfId="4" applyFont="1" applyBorder="1" applyAlignment="1">
      <alignment horizontal="center"/>
    </xf>
    <xf numFmtId="0" fontId="4" fillId="0" borderId="27" xfId="4" applyFont="1" applyBorder="1"/>
    <xf numFmtId="0" fontId="5" fillId="0" borderId="27" xfId="4" applyBorder="1" applyAlignment="1">
      <alignment horizontal="center"/>
    </xf>
    <xf numFmtId="0" fontId="5" fillId="0" borderId="141" xfId="4" applyBorder="1" applyAlignment="1">
      <alignment horizontal="center"/>
    </xf>
    <xf numFmtId="0" fontId="13" fillId="0" borderId="27" xfId="4" applyFont="1" applyBorder="1" applyAlignment="1">
      <alignment horizontal="left" indent="1"/>
    </xf>
    <xf numFmtId="0" fontId="2" fillId="0" borderId="27" xfId="4" applyFont="1" applyBorder="1" applyAlignment="1">
      <alignment horizontal="left" indent="1"/>
    </xf>
    <xf numFmtId="0" fontId="4" fillId="0" borderId="114" xfId="4" applyFont="1" applyBorder="1" applyAlignment="1">
      <alignment horizontal="left"/>
    </xf>
    <xf numFmtId="0" fontId="13" fillId="0" borderId="0" xfId="4" applyFont="1"/>
    <xf numFmtId="0" fontId="13" fillId="0" borderId="142" xfId="4" applyFont="1" applyBorder="1"/>
    <xf numFmtId="0" fontId="2" fillId="0" borderId="0" xfId="4" applyFont="1"/>
    <xf numFmtId="0" fontId="2" fillId="0" borderId="80" xfId="4" applyFont="1" applyBorder="1"/>
    <xf numFmtId="0" fontId="4" fillId="0" borderId="15" xfId="4" applyFont="1" applyBorder="1"/>
    <xf numFmtId="0" fontId="13" fillId="0" borderId="143" xfId="4" applyFont="1" applyBorder="1"/>
    <xf numFmtId="0" fontId="13" fillId="0" borderId="144" xfId="4" applyFont="1" applyBorder="1"/>
    <xf numFmtId="0" fontId="13" fillId="0" borderId="145" xfId="4" applyFont="1" applyBorder="1"/>
    <xf numFmtId="0" fontId="10" fillId="0" borderId="113" xfId="4" applyFont="1" applyBorder="1"/>
    <xf numFmtId="0" fontId="10" fillId="0" borderId="139" xfId="4" applyFont="1" applyBorder="1"/>
    <xf numFmtId="0" fontId="5" fillId="0" borderId="25" xfId="4" applyBorder="1"/>
    <xf numFmtId="165" fontId="4" fillId="0" borderId="114" xfId="4" applyNumberFormat="1" applyFont="1" applyBorder="1"/>
    <xf numFmtId="0" fontId="5" fillId="0" borderId="115" xfId="4" applyBorder="1"/>
    <xf numFmtId="0" fontId="5" fillId="0" borderId="8" xfId="4" applyBorder="1"/>
    <xf numFmtId="165" fontId="4" fillId="0" borderId="146" xfId="4" applyNumberFormat="1" applyFont="1" applyBorder="1"/>
    <xf numFmtId="0" fontId="5" fillId="0" borderId="116" xfId="4" applyBorder="1"/>
    <xf numFmtId="0" fontId="5" fillId="0" borderId="16" xfId="4" applyBorder="1"/>
    <xf numFmtId="165" fontId="4" fillId="0" borderId="147" xfId="4" applyNumberFormat="1" applyFont="1" applyBorder="1" applyAlignment="1">
      <alignment horizontal="center"/>
    </xf>
    <xf numFmtId="0" fontId="4" fillId="0" borderId="148" xfId="4" applyFont="1" applyBorder="1"/>
    <xf numFmtId="165" fontId="4" fillId="0" borderId="149" xfId="4" applyNumberFormat="1" applyFont="1" applyBorder="1"/>
    <xf numFmtId="165" fontId="4" fillId="0" borderId="150" xfId="4" applyNumberFormat="1" applyFont="1" applyBorder="1"/>
    <xf numFmtId="0" fontId="3" fillId="0" borderId="151" xfId="4" applyFont="1" applyBorder="1"/>
    <xf numFmtId="165" fontId="4" fillId="0" borderId="23" xfId="4" applyNumberFormat="1" applyFont="1" applyBorder="1"/>
    <xf numFmtId="0" fontId="4" fillId="0" borderId="0" xfId="4" applyFont="1"/>
    <xf numFmtId="165" fontId="3" fillId="2" borderId="125" xfId="4" applyNumberFormat="1" applyFont="1" applyFill="1" applyBorder="1" applyAlignment="1">
      <alignment horizontal="center"/>
    </xf>
    <xf numFmtId="165" fontId="3" fillId="0" borderId="16" xfId="4" applyNumberFormat="1" applyFont="1" applyBorder="1"/>
    <xf numFmtId="165" fontId="4" fillId="0" borderId="152" xfId="4" applyNumberFormat="1" applyFont="1" applyBorder="1"/>
    <xf numFmtId="165" fontId="4" fillId="2" borderId="115" xfId="4" applyNumberFormat="1" applyFont="1" applyFill="1" applyBorder="1" applyAlignment="1">
      <alignment horizontal="center"/>
    </xf>
    <xf numFmtId="165" fontId="4" fillId="0" borderId="16" xfId="4" applyNumberFormat="1" applyFont="1" applyBorder="1"/>
    <xf numFmtId="165" fontId="4" fillId="2" borderId="116" xfId="4" applyNumberFormat="1" applyFont="1" applyFill="1" applyBorder="1" applyAlignment="1">
      <alignment horizontal="center"/>
    </xf>
    <xf numFmtId="165" fontId="3" fillId="2" borderId="153" xfId="4" applyNumberFormat="1" applyFont="1" applyFill="1" applyBorder="1" applyAlignment="1">
      <alignment horizontal="center"/>
    </xf>
    <xf numFmtId="165" fontId="3" fillId="0" borderId="153" xfId="4" applyNumberFormat="1" applyFont="1" applyBorder="1" applyAlignment="1">
      <alignment horizontal="center"/>
    </xf>
    <xf numFmtId="165" fontId="3" fillId="0" borderId="154" xfId="4" applyNumberFormat="1" applyFont="1" applyBorder="1"/>
    <xf numFmtId="165" fontId="4" fillId="0" borderId="92" xfId="4" applyNumberFormat="1" applyFont="1" applyBorder="1"/>
    <xf numFmtId="165" fontId="4" fillId="0" borderId="155" xfId="4" applyNumberFormat="1" applyFont="1" applyBorder="1"/>
    <xf numFmtId="165" fontId="3" fillId="2" borderId="115" xfId="4" applyNumberFormat="1" applyFont="1" applyFill="1" applyBorder="1" applyAlignment="1">
      <alignment horizontal="center"/>
    </xf>
    <xf numFmtId="0" fontId="3" fillId="0" borderId="27" xfId="4" applyFont="1" applyBorder="1"/>
    <xf numFmtId="0" fontId="4" fillId="0" borderId="156" xfId="4" applyFont="1" applyBorder="1" applyAlignment="1">
      <alignment horizontal="center"/>
    </xf>
    <xf numFmtId="0" fontId="2" fillId="0" borderId="27" xfId="4" applyFont="1" applyBorder="1"/>
    <xf numFmtId="0" fontId="4" fillId="0" borderId="142" xfId="4" applyFont="1" applyBorder="1" applyAlignment="1">
      <alignment horizontal="left"/>
    </xf>
    <xf numFmtId="0" fontId="4" fillId="0" borderId="0" xfId="4" applyFont="1" applyAlignment="1">
      <alignment horizontal="left"/>
    </xf>
    <xf numFmtId="0" fontId="2" fillId="0" borderId="142" xfId="4" applyFont="1" applyBorder="1" applyAlignment="1">
      <alignment horizontal="left"/>
    </xf>
    <xf numFmtId="0" fontId="2" fillId="0" borderId="0" xfId="4" applyFont="1" applyAlignment="1">
      <alignment horizontal="left"/>
    </xf>
    <xf numFmtId="0" fontId="4" fillId="0" borderId="15" xfId="4" applyFont="1" applyBorder="1" applyAlignment="1">
      <alignment horizontal="left"/>
    </xf>
    <xf numFmtId="0" fontId="2" fillId="0" borderId="144" xfId="4" applyFont="1" applyBorder="1"/>
    <xf numFmtId="0" fontId="2" fillId="0" borderId="143" xfId="4" applyFont="1" applyBorder="1"/>
    <xf numFmtId="0" fontId="2" fillId="0" borderId="145" xfId="4" applyFont="1" applyBorder="1"/>
    <xf numFmtId="0" fontId="11" fillId="0" borderId="0" xfId="0" applyFont="1"/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3" fillId="0" borderId="111" xfId="0" applyNumberFormat="1" applyFont="1" applyBorder="1" applyAlignment="1">
      <alignment horizontal="center"/>
    </xf>
    <xf numFmtId="165" fontId="3" fillId="4" borderId="111" xfId="0" applyNumberFormat="1" applyFont="1" applyFill="1" applyBorder="1"/>
    <xf numFmtId="165" fontId="4" fillId="0" borderId="157" xfId="0" applyNumberFormat="1" applyFont="1" applyBorder="1"/>
    <xf numFmtId="165" fontId="3" fillId="0" borderId="50" xfId="0" applyNumberFormat="1" applyFont="1" applyBorder="1" applyAlignment="1">
      <alignment horizontal="center"/>
    </xf>
    <xf numFmtId="165" fontId="3" fillId="4" borderId="50" xfId="0" applyNumberFormat="1" applyFont="1" applyFill="1" applyBorder="1"/>
    <xf numFmtId="165" fontId="4" fillId="0" borderId="109" xfId="0" applyNumberFormat="1" applyFont="1" applyBorder="1"/>
    <xf numFmtId="165" fontId="3" fillId="4" borderId="100" xfId="0" applyNumberFormat="1" applyFont="1" applyFill="1" applyBorder="1"/>
    <xf numFmtId="164" fontId="3" fillId="3" borderId="23" xfId="6" applyNumberFormat="1" applyFont="1" applyFill="1" applyBorder="1"/>
    <xf numFmtId="49" fontId="4" fillId="2" borderId="50" xfId="0" applyNumberFormat="1" applyFont="1" applyFill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49" fontId="4" fillId="4" borderId="100" xfId="0" applyNumberFormat="1" applyFont="1" applyFill="1" applyBorder="1"/>
    <xf numFmtId="49" fontId="4" fillId="0" borderId="109" xfId="0" applyNumberFormat="1" applyFont="1" applyBorder="1"/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165" fontId="2" fillId="0" borderId="101" xfId="0" applyNumberFormat="1" applyFont="1" applyBorder="1"/>
    <xf numFmtId="0" fontId="11" fillId="0" borderId="15" xfId="0" applyFont="1" applyBorder="1"/>
    <xf numFmtId="165" fontId="2" fillId="0" borderId="0" xfId="0" applyNumberFormat="1" applyFont="1"/>
    <xf numFmtId="165" fontId="2" fillId="0" borderId="15" xfId="0" applyNumberFormat="1" applyFont="1" applyBorder="1"/>
    <xf numFmtId="0" fontId="11" fillId="0" borderId="20" xfId="0" applyFont="1" applyBorder="1"/>
    <xf numFmtId="0" fontId="11" fillId="2" borderId="20" xfId="0" applyFont="1" applyFill="1" applyBorder="1"/>
    <xf numFmtId="0" fontId="11" fillId="0" borderId="19" xfId="0" applyFont="1" applyBorder="1"/>
    <xf numFmtId="165" fontId="3" fillId="2" borderId="50" xfId="0" applyNumberFormat="1" applyFont="1" applyFill="1" applyBorder="1" applyAlignment="1">
      <alignment horizontal="center"/>
    </xf>
    <xf numFmtId="165" fontId="4" fillId="0" borderId="50" xfId="0" applyNumberFormat="1" applyFont="1" applyBorder="1" applyAlignment="1">
      <alignment horizontal="center"/>
    </xf>
    <xf numFmtId="49" fontId="4" fillId="2" borderId="50" xfId="0" quotePrefix="1" applyNumberFormat="1" applyFont="1" applyFill="1" applyBorder="1" applyAlignment="1">
      <alignment horizontal="center"/>
    </xf>
    <xf numFmtId="49" fontId="4" fillId="4" borderId="50" xfId="0" applyNumberFormat="1" applyFont="1" applyFill="1" applyBorder="1"/>
    <xf numFmtId="165" fontId="4" fillId="2" borderId="50" xfId="0" applyNumberFormat="1" applyFont="1" applyFill="1" applyBorder="1" applyAlignment="1">
      <alignment horizontal="center"/>
    </xf>
    <xf numFmtId="165" fontId="4" fillId="2" borderId="50" xfId="0" quotePrefix="1" applyNumberFormat="1" applyFont="1" applyFill="1" applyBorder="1" applyAlignment="1">
      <alignment horizontal="center"/>
    </xf>
    <xf numFmtId="165" fontId="4" fillId="4" borderId="50" xfId="0" applyNumberFormat="1" applyFont="1" applyFill="1" applyBorder="1"/>
    <xf numFmtId="0" fontId="4" fillId="0" borderId="109" xfId="0" applyFont="1" applyBorder="1"/>
    <xf numFmtId="49" fontId="4" fillId="0" borderId="50" xfId="0" applyNumberFormat="1" applyFont="1" applyBorder="1"/>
    <xf numFmtId="49" fontId="2" fillId="0" borderId="143" xfId="0" applyNumberFormat="1" applyFont="1" applyBorder="1"/>
    <xf numFmtId="0" fontId="2" fillId="2" borderId="143" xfId="0" applyFont="1" applyFill="1" applyBorder="1"/>
    <xf numFmtId="0" fontId="17" fillId="0" borderId="0" xfId="7" applyFont="1" applyFill="1" applyBorder="1"/>
    <xf numFmtId="0" fontId="18" fillId="0" borderId="15" xfId="0" applyFont="1" applyBorder="1"/>
    <xf numFmtId="49" fontId="4" fillId="0" borderId="37" xfId="0" applyNumberFormat="1" applyFont="1" applyBorder="1" applyAlignment="1">
      <alignment horizontal="center"/>
    </xf>
    <xf numFmtId="49" fontId="4" fillId="2" borderId="37" xfId="0" applyNumberFormat="1" applyFont="1" applyFill="1" applyBorder="1" applyAlignment="1">
      <alignment horizontal="center"/>
    </xf>
    <xf numFmtId="165" fontId="3" fillId="0" borderId="158" xfId="0" applyNumberFormat="1" applyFont="1" applyBorder="1" applyAlignment="1">
      <alignment horizontal="center"/>
    </xf>
    <xf numFmtId="165" fontId="3" fillId="2" borderId="158" xfId="0" applyNumberFormat="1" applyFont="1" applyFill="1" applyBorder="1" applyAlignment="1">
      <alignment horizontal="center"/>
    </xf>
    <xf numFmtId="165" fontId="3" fillId="0" borderId="159" xfId="0" applyNumberFormat="1" applyFont="1" applyBorder="1" applyAlignment="1">
      <alignment horizontal="center"/>
    </xf>
    <xf numFmtId="165" fontId="3" fillId="2" borderId="159" xfId="0" applyNumberFormat="1" applyFont="1" applyFill="1" applyBorder="1" applyAlignment="1">
      <alignment horizontal="center"/>
    </xf>
    <xf numFmtId="165" fontId="3" fillId="0" borderId="160" xfId="0" applyNumberFormat="1" applyFont="1" applyBorder="1" applyAlignment="1">
      <alignment horizontal="center"/>
    </xf>
    <xf numFmtId="165" fontId="3" fillId="2" borderId="160" xfId="0" applyNumberFormat="1" applyFont="1" applyFill="1" applyBorder="1" applyAlignment="1">
      <alignment horizontal="center"/>
    </xf>
    <xf numFmtId="0" fontId="2" fillId="0" borderId="143" xfId="0" applyFont="1" applyBorder="1"/>
    <xf numFmtId="49" fontId="2" fillId="0" borderId="20" xfId="0" applyNumberFormat="1" applyFont="1" applyBorder="1"/>
    <xf numFmtId="49" fontId="2" fillId="0" borderId="0" xfId="0" applyNumberFormat="1" applyFont="1"/>
    <xf numFmtId="49" fontId="2" fillId="2" borderId="0" xfId="0" applyNumberFormat="1" applyFont="1" applyFill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2" borderId="2" xfId="0" applyNumberFormat="1" applyFont="1" applyFill="1" applyBorder="1"/>
    <xf numFmtId="165" fontId="2" fillId="0" borderId="2" xfId="0" applyNumberFormat="1" applyFont="1" applyBorder="1"/>
    <xf numFmtId="49" fontId="2" fillId="0" borderId="38" xfId="0" applyNumberFormat="1" applyFont="1" applyBorder="1"/>
    <xf numFmtId="49" fontId="2" fillId="0" borderId="32" xfId="0" applyNumberFormat="1" applyFont="1" applyBorder="1"/>
    <xf numFmtId="165" fontId="4" fillId="0" borderId="161" xfId="0" applyNumberFormat="1" applyFont="1" applyBorder="1"/>
    <xf numFmtId="165" fontId="4" fillId="0" borderId="162" xfId="0" applyNumberFormat="1" applyFont="1" applyBorder="1"/>
    <xf numFmtId="165" fontId="4" fillId="0" borderId="37" xfId="0" applyNumberFormat="1" applyFont="1" applyBorder="1" applyAlignment="1">
      <alignment horizontal="center"/>
    </xf>
    <xf numFmtId="165" fontId="3" fillId="2" borderId="37" xfId="0" applyNumberFormat="1" applyFont="1" applyFill="1" applyBorder="1" applyAlignment="1">
      <alignment horizontal="center"/>
    </xf>
    <xf numFmtId="49" fontId="4" fillId="0" borderId="161" xfId="0" applyNumberFormat="1" applyFont="1" applyBorder="1"/>
    <xf numFmtId="49" fontId="4" fillId="4" borderId="162" xfId="0" applyNumberFormat="1" applyFont="1" applyFill="1" applyBorder="1"/>
    <xf numFmtId="49" fontId="4" fillId="2" borderId="37" xfId="0" quotePrefix="1" applyNumberFormat="1" applyFont="1" applyFill="1" applyBorder="1" applyAlignment="1">
      <alignment horizontal="center"/>
    </xf>
    <xf numFmtId="49" fontId="4" fillId="0" borderId="162" xfId="0" applyNumberFormat="1" applyFont="1" applyBorder="1"/>
    <xf numFmtId="0" fontId="4" fillId="0" borderId="161" xfId="0" applyFont="1" applyBorder="1"/>
    <xf numFmtId="165" fontId="4" fillId="4" borderId="162" xfId="0" applyNumberFormat="1" applyFont="1" applyFill="1" applyBorder="1"/>
    <xf numFmtId="165" fontId="4" fillId="2" borderId="37" xfId="0" quotePrefix="1" applyNumberFormat="1" applyFont="1" applyFill="1" applyBorder="1" applyAlignment="1">
      <alignment horizontal="center"/>
    </xf>
    <xf numFmtId="165" fontId="4" fillId="2" borderId="37" xfId="0" applyNumberFormat="1" applyFont="1" applyFill="1" applyBorder="1" applyAlignment="1">
      <alignment horizontal="center"/>
    </xf>
    <xf numFmtId="165" fontId="4" fillId="0" borderId="35" xfId="0" applyNumberFormat="1" applyFont="1" applyBorder="1"/>
    <xf numFmtId="165" fontId="3" fillId="4" borderId="163" xfId="0" applyNumberFormat="1" applyFont="1" applyFill="1" applyBorder="1"/>
    <xf numFmtId="165" fontId="4" fillId="0" borderId="158" xfId="0" applyNumberFormat="1" applyFont="1" applyBorder="1" applyAlignment="1">
      <alignment horizontal="center"/>
    </xf>
    <xf numFmtId="165" fontId="4" fillId="2" borderId="158" xfId="0" applyNumberFormat="1" applyFont="1" applyFill="1" applyBorder="1" applyAlignment="1">
      <alignment horizontal="center"/>
    </xf>
    <xf numFmtId="165" fontId="3" fillId="4" borderId="164" xfId="0" applyNumberFormat="1" applyFont="1" applyFill="1" applyBorder="1"/>
    <xf numFmtId="165" fontId="8" fillId="0" borderId="109" xfId="0" applyNumberFormat="1" applyFont="1" applyBorder="1"/>
    <xf numFmtId="0" fontId="1" fillId="0" borderId="0" xfId="0" applyFont="1"/>
    <xf numFmtId="165" fontId="9" fillId="4" borderId="100" xfId="0" applyNumberFormat="1" applyFont="1" applyFill="1" applyBorder="1"/>
    <xf numFmtId="165" fontId="9" fillId="2" borderId="159" xfId="0" applyNumberFormat="1" applyFont="1" applyFill="1" applyBorder="1" applyAlignment="1">
      <alignment horizontal="center"/>
    </xf>
    <xf numFmtId="165" fontId="9" fillId="0" borderId="159" xfId="0" applyNumberFormat="1" applyFont="1" applyBorder="1" applyAlignment="1">
      <alignment horizontal="center"/>
    </xf>
    <xf numFmtId="0" fontId="11" fillId="0" borderId="32" xfId="0" applyFont="1" applyBorder="1"/>
    <xf numFmtId="49" fontId="4" fillId="2" borderId="165" xfId="0" applyNumberFormat="1" applyFont="1" applyFill="1" applyBorder="1" applyAlignment="1">
      <alignment horizontal="center"/>
    </xf>
    <xf numFmtId="165" fontId="4" fillId="2" borderId="165" xfId="0" applyNumberFormat="1" applyFont="1" applyFill="1" applyBorder="1" applyAlignment="1">
      <alignment horizontal="center"/>
    </xf>
    <xf numFmtId="165" fontId="4" fillId="0" borderId="165" xfId="0" applyNumberFormat="1" applyFont="1" applyBorder="1" applyAlignment="1">
      <alignment horizontal="center"/>
    </xf>
    <xf numFmtId="165" fontId="3" fillId="2" borderId="165" xfId="0" applyNumberFormat="1" applyFont="1" applyFill="1" applyBorder="1" applyAlignment="1">
      <alignment horizontal="center"/>
    </xf>
    <xf numFmtId="0" fontId="11" fillId="2" borderId="166" xfId="0" applyFont="1" applyFill="1" applyBorder="1"/>
    <xf numFmtId="49" fontId="4" fillId="0" borderId="165" xfId="0" applyNumberFormat="1" applyFont="1" applyBorder="1" applyAlignment="1">
      <alignment horizontal="center"/>
    </xf>
    <xf numFmtId="165" fontId="3" fillId="0" borderId="165" xfId="0" applyNumberFormat="1" applyFont="1" applyBorder="1" applyAlignment="1">
      <alignment horizontal="center"/>
    </xf>
    <xf numFmtId="165" fontId="3" fillId="0" borderId="167" xfId="0" applyNumberFormat="1" applyFont="1" applyBorder="1" applyAlignment="1">
      <alignment horizontal="center"/>
    </xf>
    <xf numFmtId="164" fontId="4" fillId="2" borderId="168" xfId="0" applyNumberFormat="1" applyFont="1" applyFill="1" applyBorder="1"/>
    <xf numFmtId="164" fontId="4" fillId="2" borderId="126" xfId="0" applyNumberFormat="1" applyFont="1" applyFill="1" applyBorder="1"/>
    <xf numFmtId="164" fontId="3" fillId="3" borderId="68" xfId="0" applyNumberFormat="1" applyFont="1" applyFill="1" applyBorder="1"/>
    <xf numFmtId="164" fontId="3" fillId="2" borderId="68" xfId="0" applyNumberFormat="1" applyFont="1" applyFill="1" applyBorder="1"/>
    <xf numFmtId="164" fontId="3" fillId="3" borderId="46" xfId="0" applyNumberFormat="1" applyFont="1" applyFill="1" applyBorder="1"/>
    <xf numFmtId="164" fontId="3" fillId="2" borderId="46" xfId="0" applyNumberFormat="1" applyFont="1" applyFill="1" applyBorder="1"/>
    <xf numFmtId="49" fontId="4" fillId="2" borderId="171" xfId="0" applyNumberFormat="1" applyFont="1" applyFill="1" applyBorder="1"/>
    <xf numFmtId="0" fontId="4" fillId="2" borderId="62" xfId="0" applyFont="1" applyFill="1" applyBorder="1"/>
    <xf numFmtId="0" fontId="4" fillId="2" borderId="170" xfId="0" applyFont="1" applyFill="1" applyBorder="1"/>
    <xf numFmtId="164" fontId="4" fillId="2" borderId="169" xfId="0" applyNumberFormat="1" applyFont="1" applyFill="1" applyBorder="1"/>
    <xf numFmtId="164" fontId="4" fillId="2" borderId="172" xfId="0" applyNumberFormat="1" applyFont="1" applyFill="1" applyBorder="1"/>
    <xf numFmtId="164" fontId="4" fillId="2" borderId="62" xfId="0" applyNumberFormat="1" applyFont="1" applyFill="1" applyBorder="1"/>
    <xf numFmtId="0" fontId="0" fillId="2" borderId="175" xfId="0" applyFill="1" applyBorder="1"/>
    <xf numFmtId="0" fontId="5" fillId="2" borderId="175" xfId="0" applyFont="1" applyFill="1" applyBorder="1"/>
    <xf numFmtId="0" fontId="11" fillId="2" borderId="175" xfId="0" applyFont="1" applyFill="1" applyBorder="1"/>
    <xf numFmtId="0" fontId="11" fillId="2" borderId="174" xfId="0" applyFont="1" applyFill="1" applyBorder="1"/>
    <xf numFmtId="164" fontId="4" fillId="3" borderId="28" xfId="0" applyNumberFormat="1" applyFont="1" applyFill="1" applyBorder="1"/>
    <xf numFmtId="164" fontId="3" fillId="3" borderId="23" xfId="0" applyNumberFormat="1" applyFont="1" applyFill="1" applyBorder="1"/>
    <xf numFmtId="164" fontId="3" fillId="2" borderId="169" xfId="0" applyNumberFormat="1" applyFont="1" applyFill="1" applyBorder="1"/>
    <xf numFmtId="164" fontId="4" fillId="2" borderId="63" xfId="0" applyNumberFormat="1" applyFont="1" applyFill="1" applyBorder="1"/>
    <xf numFmtId="164" fontId="3" fillId="2" borderId="62" xfId="0" applyNumberFormat="1" applyFont="1" applyFill="1" applyBorder="1"/>
    <xf numFmtId="164" fontId="3" fillId="2" borderId="177" xfId="0" applyNumberFormat="1" applyFont="1" applyFill="1" applyBorder="1"/>
    <xf numFmtId="164" fontId="4" fillId="2" borderId="176" xfId="0" applyNumberFormat="1" applyFont="1" applyFill="1" applyBorder="1"/>
    <xf numFmtId="164" fontId="4" fillId="2" borderId="178" xfId="0" applyNumberFormat="1" applyFont="1" applyFill="1" applyBorder="1"/>
    <xf numFmtId="164" fontId="3" fillId="2" borderId="178" xfId="0" applyNumberFormat="1" applyFont="1" applyFill="1" applyBorder="1"/>
    <xf numFmtId="164" fontId="3" fillId="3" borderId="47" xfId="0" applyNumberFormat="1" applyFont="1" applyFill="1" applyBorder="1"/>
    <xf numFmtId="164" fontId="3" fillId="2" borderId="173" xfId="0" applyNumberFormat="1" applyFont="1" applyFill="1" applyBorder="1"/>
    <xf numFmtId="164" fontId="3" fillId="2" borderId="179" xfId="0" applyNumberFormat="1" applyFont="1" applyFill="1" applyBorder="1"/>
    <xf numFmtId="49" fontId="3" fillId="2" borderId="180" xfId="0" applyNumberFormat="1" applyFont="1" applyFill="1" applyBorder="1" applyAlignment="1">
      <alignment horizontal="center"/>
    </xf>
    <xf numFmtId="0" fontId="4" fillId="2" borderId="181" xfId="0" applyFont="1" applyFill="1" applyBorder="1"/>
    <xf numFmtId="0" fontId="4" fillId="2" borderId="182" xfId="0" applyFont="1" applyFill="1" applyBorder="1"/>
    <xf numFmtId="0" fontId="3" fillId="2" borderId="183" xfId="0" applyFont="1" applyFill="1" applyBorder="1"/>
    <xf numFmtId="0" fontId="4" fillId="2" borderId="184" xfId="0" applyFont="1" applyFill="1" applyBorder="1"/>
    <xf numFmtId="49" fontId="4" fillId="2" borderId="185" xfId="0" applyNumberFormat="1" applyFont="1" applyFill="1" applyBorder="1"/>
    <xf numFmtId="0" fontId="3" fillId="2" borderId="186" xfId="0" applyFont="1" applyFill="1" applyBorder="1" applyAlignment="1">
      <alignment horizontal="center"/>
    </xf>
    <xf numFmtId="0" fontId="4" fillId="2" borderId="187" xfId="0" applyFont="1" applyFill="1" applyBorder="1" applyAlignment="1">
      <alignment horizontal="centerContinuous"/>
    </xf>
    <xf numFmtId="0" fontId="4" fillId="2" borderId="188" xfId="0" applyFont="1" applyFill="1" applyBorder="1" applyAlignment="1">
      <alignment horizontal="center"/>
    </xf>
    <xf numFmtId="0" fontId="4" fillId="2" borderId="189" xfId="0" quotePrefix="1" applyFont="1" applyFill="1" applyBorder="1" applyAlignment="1">
      <alignment horizontal="center"/>
    </xf>
    <xf numFmtId="0" fontId="4" fillId="2" borderId="190" xfId="0" quotePrefix="1" applyFont="1" applyFill="1" applyBorder="1" applyAlignment="1">
      <alignment horizontal="center"/>
    </xf>
    <xf numFmtId="0" fontId="4" fillId="2" borderId="191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3" fillId="2" borderId="191" xfId="0" applyFont="1" applyFill="1" applyBorder="1"/>
    <xf numFmtId="164" fontId="4" fillId="2" borderId="188" xfId="0" applyNumberFormat="1" applyFont="1" applyFill="1" applyBorder="1"/>
    <xf numFmtId="164" fontId="3" fillId="2" borderId="188" xfId="0" applyNumberFormat="1" applyFont="1" applyFill="1" applyBorder="1"/>
    <xf numFmtId="164" fontId="3" fillId="2" borderId="48" xfId="0" applyNumberFormat="1" applyFont="1" applyFill="1" applyBorder="1"/>
    <xf numFmtId="0" fontId="3" fillId="2" borderId="193" xfId="0" applyFont="1" applyFill="1" applyBorder="1"/>
    <xf numFmtId="164" fontId="3" fillId="4" borderId="8" xfId="0" applyNumberFormat="1" applyFont="1" applyFill="1" applyBorder="1"/>
    <xf numFmtId="0" fontId="4" fillId="0" borderId="175" xfId="3" applyFont="1" applyBorder="1"/>
    <xf numFmtId="0" fontId="3" fillId="0" borderId="0" xfId="0" applyFont="1" applyAlignment="1">
      <alignment horizontal="center"/>
    </xf>
    <xf numFmtId="164" fontId="3" fillId="3" borderId="24" xfId="0" applyNumberFormat="1" applyFont="1" applyFill="1" applyBorder="1"/>
    <xf numFmtId="164" fontId="4" fillId="2" borderId="196" xfId="0" applyNumberFormat="1" applyFont="1" applyFill="1" applyBorder="1"/>
    <xf numFmtId="164" fontId="4" fillId="2" borderId="199" xfId="0" applyNumberFormat="1" applyFont="1" applyFill="1" applyBorder="1"/>
    <xf numFmtId="164" fontId="4" fillId="2" borderId="200" xfId="0" applyNumberFormat="1" applyFont="1" applyFill="1" applyBorder="1"/>
    <xf numFmtId="0" fontId="4" fillId="2" borderId="196" xfId="0" applyFont="1" applyFill="1" applyBorder="1"/>
    <xf numFmtId="0" fontId="3" fillId="2" borderId="196" xfId="0" applyFont="1" applyFill="1" applyBorder="1"/>
    <xf numFmtId="164" fontId="3" fillId="2" borderId="193" xfId="0" applyNumberFormat="1" applyFont="1" applyFill="1" applyBorder="1"/>
    <xf numFmtId="164" fontId="3" fillId="3" borderId="193" xfId="0" applyNumberFormat="1" applyFont="1" applyFill="1" applyBorder="1"/>
    <xf numFmtId="164" fontId="4" fillId="2" borderId="25" xfId="0" applyNumberFormat="1" applyFont="1" applyFill="1" applyBorder="1"/>
    <xf numFmtId="164" fontId="4" fillId="3" borderId="25" xfId="0" applyNumberFormat="1" applyFont="1" applyFill="1" applyBorder="1"/>
    <xf numFmtId="164" fontId="4" fillId="2" borderId="27" xfId="0" applyNumberFormat="1" applyFont="1" applyFill="1" applyBorder="1"/>
    <xf numFmtId="0" fontId="4" fillId="2" borderId="201" xfId="0" applyFont="1" applyFill="1" applyBorder="1"/>
    <xf numFmtId="164" fontId="4" fillId="2" borderId="24" xfId="0" applyNumberFormat="1" applyFont="1" applyFill="1" applyBorder="1"/>
    <xf numFmtId="164" fontId="4" fillId="2" borderId="193" xfId="0" applyNumberFormat="1" applyFont="1" applyFill="1" applyBorder="1"/>
    <xf numFmtId="164" fontId="4" fillId="3" borderId="193" xfId="0" applyNumberFormat="1" applyFont="1" applyFill="1" applyBorder="1"/>
    <xf numFmtId="164" fontId="4" fillId="2" borderId="201" xfId="0" applyNumberFormat="1" applyFont="1" applyFill="1" applyBorder="1"/>
    <xf numFmtId="0" fontId="18" fillId="0" borderId="197" xfId="0" applyFont="1" applyBorder="1"/>
    <xf numFmtId="0" fontId="20" fillId="0" borderId="0" xfId="0" applyFont="1"/>
    <xf numFmtId="0" fontId="3" fillId="0" borderId="0" xfId="0" applyFont="1"/>
    <xf numFmtId="0" fontId="21" fillId="0" borderId="0" xfId="0" applyFont="1"/>
    <xf numFmtId="0" fontId="2" fillId="0" borderId="206" xfId="3" applyFont="1" applyBorder="1"/>
    <xf numFmtId="0" fontId="13" fillId="0" borderId="206" xfId="3" applyFont="1" applyBorder="1"/>
    <xf numFmtId="164" fontId="2" fillId="0" borderId="197" xfId="3" applyNumberFormat="1" applyFont="1" applyBorder="1"/>
    <xf numFmtId="164" fontId="2" fillId="0" borderId="203" xfId="3" applyNumberFormat="1" applyFont="1" applyBorder="1"/>
    <xf numFmtId="164" fontId="2" fillId="0" borderId="210" xfId="3" applyNumberFormat="1" applyFont="1" applyBorder="1"/>
    <xf numFmtId="164" fontId="13" fillId="0" borderId="211" xfId="3" applyNumberFormat="1" applyFont="1" applyBorder="1" applyAlignment="1">
      <alignment horizontal="center"/>
    </xf>
    <xf numFmtId="164" fontId="2" fillId="0" borderId="198" xfId="3" applyNumberFormat="1" applyFont="1" applyBorder="1"/>
    <xf numFmtId="164" fontId="13" fillId="0" borderId="193" xfId="3" applyNumberFormat="1" applyFont="1" applyBorder="1" applyAlignment="1">
      <alignment horizontal="center"/>
    </xf>
    <xf numFmtId="164" fontId="2" fillId="0" borderId="211" xfId="3" applyNumberFormat="1" applyFont="1" applyBorder="1" applyAlignment="1">
      <alignment horizontal="center"/>
    </xf>
    <xf numFmtId="164" fontId="13" fillId="0" borderId="212" xfId="3" applyNumberFormat="1" applyFont="1" applyBorder="1" applyAlignment="1">
      <alignment horizontal="center"/>
    </xf>
    <xf numFmtId="0" fontId="2" fillId="0" borderId="32" xfId="3" applyFont="1" applyBorder="1"/>
    <xf numFmtId="164" fontId="2" fillId="0" borderId="193" xfId="3" applyNumberFormat="1" applyFont="1" applyBorder="1" applyAlignment="1">
      <alignment horizontal="center"/>
    </xf>
    <xf numFmtId="164" fontId="2" fillId="0" borderId="215" xfId="3" applyNumberFormat="1" applyFont="1" applyBorder="1"/>
    <xf numFmtId="164" fontId="2" fillId="0" borderId="216" xfId="3" applyNumberFormat="1" applyFont="1" applyBorder="1"/>
    <xf numFmtId="164" fontId="13" fillId="0" borderId="216" xfId="3" applyNumberFormat="1" applyFont="1" applyBorder="1"/>
    <xf numFmtId="164" fontId="2" fillId="0" borderId="217" xfId="3" applyNumberFormat="1" applyFont="1" applyBorder="1"/>
    <xf numFmtId="165" fontId="2" fillId="0" borderId="219" xfId="9" applyNumberFormat="1" applyFont="1" applyBorder="1"/>
    <xf numFmtId="165" fontId="2" fillId="0" borderId="220" xfId="9" applyNumberFormat="1" applyFont="1" applyBorder="1"/>
    <xf numFmtId="164" fontId="2" fillId="0" borderId="220" xfId="3" applyNumberFormat="1" applyFont="1" applyBorder="1"/>
    <xf numFmtId="49" fontId="2" fillId="0" borderId="221" xfId="3" applyNumberFormat="1" applyFont="1" applyBorder="1"/>
    <xf numFmtId="49" fontId="2" fillId="0" borderId="222" xfId="3" applyNumberFormat="1" applyFont="1" applyBorder="1"/>
    <xf numFmtId="49" fontId="2" fillId="0" borderId="223" xfId="3" applyNumberFormat="1" applyFont="1" applyBorder="1"/>
    <xf numFmtId="164" fontId="2" fillId="0" borderId="224" xfId="3" applyNumberFormat="1" applyFont="1" applyBorder="1"/>
    <xf numFmtId="164" fontId="2" fillId="0" borderId="225" xfId="3" applyNumberFormat="1" applyFont="1" applyBorder="1"/>
    <xf numFmtId="164" fontId="2" fillId="0" borderId="226" xfId="3" applyNumberFormat="1" applyFont="1" applyBorder="1"/>
    <xf numFmtId="164" fontId="2" fillId="0" borderId="212" xfId="3" applyNumberFormat="1" applyFont="1" applyBorder="1" applyAlignment="1">
      <alignment horizontal="center"/>
    </xf>
    <xf numFmtId="164" fontId="2" fillId="0" borderId="228" xfId="3" applyNumberFormat="1" applyFont="1" applyBorder="1"/>
    <xf numFmtId="164" fontId="2" fillId="0" borderId="229" xfId="3" applyNumberFormat="1" applyFont="1" applyBorder="1"/>
    <xf numFmtId="164" fontId="2" fillId="0" borderId="230" xfId="3" applyNumberFormat="1" applyFont="1" applyBorder="1"/>
    <xf numFmtId="164" fontId="13" fillId="0" borderId="231" xfId="3" applyNumberFormat="1" applyFont="1" applyBorder="1"/>
    <xf numFmtId="164" fontId="13" fillId="0" borderId="195" xfId="3" applyNumberFormat="1" applyFont="1" applyBorder="1" applyAlignment="1">
      <alignment horizontal="center"/>
    </xf>
    <xf numFmtId="164" fontId="13" fillId="0" borderId="211" xfId="3" applyNumberFormat="1" applyFont="1" applyBorder="1"/>
    <xf numFmtId="164" fontId="13" fillId="0" borderId="54" xfId="3" applyNumberFormat="1" applyFont="1" applyBorder="1"/>
    <xf numFmtId="164" fontId="2" fillId="0" borderId="21" xfId="3" applyNumberFormat="1" applyFont="1" applyBorder="1"/>
    <xf numFmtId="164" fontId="2" fillId="0" borderId="232" xfId="3" applyNumberFormat="1" applyFont="1" applyBorder="1"/>
    <xf numFmtId="164" fontId="2" fillId="0" borderId="211" xfId="3" applyNumberFormat="1" applyFont="1" applyBorder="1"/>
    <xf numFmtId="164" fontId="2" fillId="0" borderId="212" xfId="3" applyNumberFormat="1" applyFont="1" applyBorder="1"/>
    <xf numFmtId="164" fontId="2" fillId="0" borderId="193" xfId="3" applyNumberFormat="1" applyFont="1" applyBorder="1"/>
    <xf numFmtId="164" fontId="2" fillId="0" borderId="195" xfId="3" applyNumberFormat="1" applyFont="1" applyBorder="1"/>
    <xf numFmtId="164" fontId="2" fillId="0" borderId="233" xfId="3" applyNumberFormat="1" applyFont="1" applyBorder="1"/>
    <xf numFmtId="164" fontId="2" fillId="0" borderId="234" xfId="3" applyNumberFormat="1" applyFont="1" applyBorder="1"/>
    <xf numFmtId="164" fontId="2" fillId="0" borderId="235" xfId="3" applyNumberFormat="1" applyFont="1" applyBorder="1"/>
    <xf numFmtId="164" fontId="2" fillId="0" borderId="236" xfId="3" applyNumberFormat="1" applyFont="1" applyBorder="1"/>
    <xf numFmtId="164" fontId="2" fillId="0" borderId="237" xfId="3" applyNumberFormat="1" applyFont="1" applyBorder="1" applyAlignment="1">
      <alignment horizontal="center"/>
    </xf>
    <xf numFmtId="164" fontId="13" fillId="0" borderId="238" xfId="3" applyNumberFormat="1" applyFont="1" applyBorder="1" applyAlignment="1">
      <alignment horizontal="center"/>
    </xf>
    <xf numFmtId="164" fontId="13" fillId="0" borderId="214" xfId="3" applyNumberFormat="1" applyFont="1" applyBorder="1" applyAlignment="1">
      <alignment horizontal="center"/>
    </xf>
    <xf numFmtId="164" fontId="2" fillId="0" borderId="239" xfId="3" applyNumberFormat="1" applyFont="1" applyBorder="1"/>
    <xf numFmtId="164" fontId="2" fillId="0" borderId="195" xfId="3" applyNumberFormat="1" applyFont="1" applyBorder="1" applyAlignment="1">
      <alignment horizontal="center"/>
    </xf>
    <xf numFmtId="165" fontId="4" fillId="0" borderId="71" xfId="9" applyNumberFormat="1" applyFont="1" applyBorder="1"/>
    <xf numFmtId="164" fontId="2" fillId="0" borderId="234" xfId="3" applyNumberFormat="1" applyFont="1" applyBorder="1" applyAlignment="1">
      <alignment horizontal="center"/>
    </xf>
    <xf numFmtId="164" fontId="2" fillId="0" borderId="235" xfId="3" applyNumberFormat="1" applyFont="1" applyBorder="1" applyAlignment="1">
      <alignment horizontal="center"/>
    </xf>
    <xf numFmtId="165" fontId="4" fillId="0" borderId="75" xfId="9" applyNumberFormat="1" applyFont="1" applyBorder="1"/>
    <xf numFmtId="164" fontId="2" fillId="0" borderId="240" xfId="3" applyNumberFormat="1" applyFont="1" applyBorder="1" applyAlignment="1">
      <alignment horizontal="center"/>
    </xf>
    <xf numFmtId="164" fontId="2" fillId="0" borderId="241" xfId="3" applyNumberFormat="1" applyFont="1" applyBorder="1" applyAlignment="1">
      <alignment horizontal="center"/>
    </xf>
    <xf numFmtId="164" fontId="2" fillId="0" borderId="72" xfId="3" applyNumberFormat="1" applyFont="1" applyBorder="1" applyAlignment="1">
      <alignment horizontal="center"/>
    </xf>
    <xf numFmtId="164" fontId="13" fillId="0" borderId="69" xfId="3" applyNumberFormat="1" applyFont="1" applyBorder="1" applyAlignment="1">
      <alignment horizontal="center"/>
    </xf>
    <xf numFmtId="165" fontId="4" fillId="0" borderId="76" xfId="9" applyNumberFormat="1" applyFont="1" applyBorder="1"/>
    <xf numFmtId="165" fontId="4" fillId="0" borderId="78" xfId="9" applyNumberFormat="1" applyFont="1" applyBorder="1"/>
    <xf numFmtId="164" fontId="2" fillId="0" borderId="218" xfId="3" applyNumberFormat="1" applyFont="1" applyBorder="1" applyAlignment="1">
      <alignment horizontal="center"/>
    </xf>
    <xf numFmtId="165" fontId="4" fillId="0" borderId="242" xfId="9" applyNumberFormat="1" applyFont="1" applyBorder="1"/>
    <xf numFmtId="164" fontId="13" fillId="0" borderId="203" xfId="3" applyNumberFormat="1" applyFont="1" applyBorder="1"/>
    <xf numFmtId="165" fontId="13" fillId="0" borderId="219" xfId="9" applyNumberFormat="1" applyFont="1" applyBorder="1"/>
    <xf numFmtId="164" fontId="2" fillId="0" borderId="243" xfId="3" applyNumberFormat="1" applyFont="1" applyBorder="1" applyAlignment="1">
      <alignment horizontal="center"/>
    </xf>
    <xf numFmtId="164" fontId="2" fillId="0" borderId="244" xfId="3" applyNumberFormat="1" applyFont="1" applyBorder="1" applyAlignment="1">
      <alignment horizontal="center"/>
    </xf>
    <xf numFmtId="164" fontId="2" fillId="0" borderId="245" xfId="3" applyNumberFormat="1" applyFont="1" applyBorder="1"/>
    <xf numFmtId="49" fontId="2" fillId="0" borderId="246" xfId="3" applyNumberFormat="1" applyFont="1" applyBorder="1" applyAlignment="1">
      <alignment horizontal="center"/>
    </xf>
    <xf numFmtId="49" fontId="2" fillId="0" borderId="247" xfId="3" applyNumberFormat="1" applyFont="1" applyBorder="1" applyAlignment="1">
      <alignment horizontal="center"/>
    </xf>
    <xf numFmtId="49" fontId="2" fillId="0" borderId="186" xfId="3" applyNumberFormat="1" applyFont="1" applyBorder="1" applyAlignment="1">
      <alignment horizontal="center"/>
    </xf>
    <xf numFmtId="164" fontId="2" fillId="0" borderId="7" xfId="3" applyNumberFormat="1" applyFont="1" applyBorder="1"/>
    <xf numFmtId="20" fontId="11" fillId="0" borderId="0" xfId="0" applyNumberFormat="1" applyFont="1"/>
    <xf numFmtId="164" fontId="13" fillId="0" borderId="212" xfId="3" applyNumberFormat="1" applyFont="1" applyBorder="1"/>
    <xf numFmtId="0" fontId="2" fillId="0" borderId="193" xfId="3" applyFont="1" applyBorder="1" applyAlignment="1">
      <alignment horizontal="center"/>
    </xf>
    <xf numFmtId="0" fontId="2" fillId="0" borderId="244" xfId="3" applyFont="1" applyBorder="1" applyAlignment="1">
      <alignment horizontal="center"/>
    </xf>
    <xf numFmtId="0" fontId="2" fillId="0" borderId="203" xfId="3" applyFont="1" applyBorder="1" applyAlignment="1">
      <alignment horizontal="center"/>
    </xf>
    <xf numFmtId="0" fontId="2" fillId="0" borderId="220" xfId="3" applyFont="1" applyBorder="1" applyAlignment="1">
      <alignment horizontal="center"/>
    </xf>
    <xf numFmtId="0" fontId="2" fillId="0" borderId="248" xfId="3" quotePrefix="1" applyFont="1" applyBorder="1" applyAlignment="1">
      <alignment horizontal="center"/>
    </xf>
    <xf numFmtId="0" fontId="2" fillId="0" borderId="249" xfId="3" quotePrefix="1" applyFont="1" applyBorder="1" applyAlignment="1">
      <alignment horizontal="center"/>
    </xf>
    <xf numFmtId="0" fontId="2" fillId="0" borderId="248" xfId="3" applyFont="1" applyBorder="1"/>
    <xf numFmtId="0" fontId="2" fillId="0" borderId="250" xfId="3" applyFont="1" applyBorder="1"/>
    <xf numFmtId="0" fontId="2" fillId="0" borderId="251" xfId="3" applyFont="1" applyBorder="1"/>
    <xf numFmtId="0" fontId="2" fillId="0" borderId="213" xfId="3" applyFont="1" applyBorder="1" applyAlignment="1">
      <alignment horizontal="center"/>
    </xf>
    <xf numFmtId="0" fontId="2" fillId="0" borderId="227" xfId="3" applyFont="1" applyBorder="1" applyAlignment="1">
      <alignment horizontal="center"/>
    </xf>
    <xf numFmtId="0" fontId="2" fillId="0" borderId="213" xfId="3" applyFont="1" applyBorder="1"/>
    <xf numFmtId="0" fontId="2" fillId="0" borderId="225" xfId="3" applyFont="1" applyBorder="1"/>
    <xf numFmtId="0" fontId="2" fillId="0" borderId="224" xfId="3" applyFont="1" applyBorder="1"/>
    <xf numFmtId="0" fontId="3" fillId="0" borderId="252" xfId="3" applyFont="1" applyBorder="1" applyAlignment="1">
      <alignment horizontal="center"/>
    </xf>
    <xf numFmtId="0" fontId="14" fillId="0" borderId="253" xfId="3" applyFont="1" applyBorder="1"/>
    <xf numFmtId="0" fontId="15" fillId="0" borderId="253" xfId="3" applyFont="1" applyBorder="1"/>
    <xf numFmtId="0" fontId="13" fillId="0" borderId="192" xfId="3" applyFont="1" applyBorder="1"/>
    <xf numFmtId="0" fontId="13" fillId="0" borderId="207" xfId="3" applyFont="1" applyBorder="1" applyAlignment="1">
      <alignment horizontal="left"/>
    </xf>
    <xf numFmtId="0" fontId="2" fillId="0" borderId="165" xfId="3" applyFont="1" applyBorder="1" applyAlignment="1">
      <alignment horizontal="center"/>
    </xf>
    <xf numFmtId="49" fontId="2" fillId="0" borderId="165" xfId="3" applyNumberFormat="1" applyFont="1" applyBorder="1" applyAlignment="1">
      <alignment horizontal="center"/>
    </xf>
    <xf numFmtId="164" fontId="2" fillId="0" borderId="255" xfId="3" applyNumberFormat="1" applyFont="1" applyBorder="1" applyAlignment="1">
      <alignment horizontal="center"/>
    </xf>
    <xf numFmtId="164" fontId="2" fillId="0" borderId="205" xfId="3" applyNumberFormat="1" applyFont="1" applyBorder="1" applyAlignment="1">
      <alignment horizontal="center"/>
    </xf>
    <xf numFmtId="164" fontId="13" fillId="0" borderId="205" xfId="3" applyNumberFormat="1" applyFont="1" applyBorder="1" applyAlignment="1">
      <alignment horizontal="center"/>
    </xf>
    <xf numFmtId="164" fontId="13" fillId="0" borderId="256" xfId="3" applyNumberFormat="1" applyFont="1" applyBorder="1" applyAlignment="1">
      <alignment horizontal="center"/>
    </xf>
    <xf numFmtId="164" fontId="13" fillId="0" borderId="255" xfId="3" applyNumberFormat="1" applyFont="1" applyBorder="1" applyAlignment="1">
      <alignment horizontal="center"/>
    </xf>
    <xf numFmtId="164" fontId="13" fillId="0" borderId="257" xfId="3" applyNumberFormat="1" applyFont="1" applyBorder="1" applyAlignment="1">
      <alignment horizontal="center"/>
    </xf>
    <xf numFmtId="164" fontId="2" fillId="0" borderId="257" xfId="3" applyNumberFormat="1" applyFont="1" applyBorder="1" applyAlignment="1">
      <alignment horizontal="center"/>
    </xf>
    <xf numFmtId="164" fontId="13" fillId="0" borderId="258" xfId="3" applyNumberFormat="1" applyFont="1" applyBorder="1" applyAlignment="1">
      <alignment horizontal="center"/>
    </xf>
    <xf numFmtId="49" fontId="2" fillId="0" borderId="259" xfId="3" applyNumberFormat="1" applyFont="1" applyBorder="1" applyAlignment="1">
      <alignment horizontal="center"/>
    </xf>
    <xf numFmtId="164" fontId="2" fillId="0" borderId="260" xfId="3" applyNumberFormat="1" applyFont="1" applyBorder="1" applyAlignment="1">
      <alignment horizontal="center"/>
    </xf>
    <xf numFmtId="164" fontId="13" fillId="0" borderId="208" xfId="3" applyNumberFormat="1" applyFont="1" applyBorder="1" applyAlignment="1">
      <alignment horizontal="center"/>
    </xf>
    <xf numFmtId="164" fontId="13" fillId="0" borderId="255" xfId="3" applyNumberFormat="1" applyFont="1" applyBorder="1"/>
    <xf numFmtId="164" fontId="13" fillId="0" borderId="205" xfId="3" applyNumberFormat="1" applyFont="1" applyBorder="1"/>
    <xf numFmtId="164" fontId="13" fillId="0" borderId="261" xfId="3" applyNumberFormat="1" applyFont="1" applyBorder="1" applyAlignment="1">
      <alignment horizontal="center"/>
    </xf>
    <xf numFmtId="164" fontId="3" fillId="2" borderId="24" xfId="0" applyNumberFormat="1" applyFont="1" applyFill="1" applyBorder="1"/>
    <xf numFmtId="164" fontId="3" fillId="2" borderId="263" xfId="0" applyNumberFormat="1" applyFont="1" applyFill="1" applyBorder="1" applyAlignment="1">
      <alignment horizontal="center"/>
    </xf>
    <xf numFmtId="164" fontId="3" fillId="2" borderId="265" xfId="0" applyNumberFormat="1" applyFont="1" applyFill="1" applyBorder="1"/>
    <xf numFmtId="0" fontId="4" fillId="2" borderId="154" xfId="0" quotePrefix="1" applyFont="1" applyFill="1" applyBorder="1" applyAlignment="1">
      <alignment horizontal="center"/>
    </xf>
    <xf numFmtId="164" fontId="3" fillId="2" borderId="268" xfId="0" applyNumberFormat="1" applyFont="1" applyFill="1" applyBorder="1" applyAlignment="1">
      <alignment horizontal="center"/>
    </xf>
    <xf numFmtId="0" fontId="4" fillId="2" borderId="269" xfId="0" quotePrefix="1" applyFont="1" applyFill="1" applyBorder="1" applyAlignment="1">
      <alignment horizontal="center"/>
    </xf>
    <xf numFmtId="164" fontId="4" fillId="0" borderId="263" xfId="0" applyNumberFormat="1" applyFont="1" applyBorder="1" applyAlignment="1">
      <alignment horizontal="center"/>
    </xf>
    <xf numFmtId="164" fontId="3" fillId="0" borderId="263" xfId="0" applyNumberFormat="1" applyFont="1" applyBorder="1" applyAlignment="1">
      <alignment horizontal="center"/>
    </xf>
    <xf numFmtId="164" fontId="4" fillId="2" borderId="263" xfId="0" applyNumberFormat="1" applyFont="1" applyFill="1" applyBorder="1" applyAlignment="1">
      <alignment horizontal="center"/>
    </xf>
    <xf numFmtId="164" fontId="3" fillId="2" borderId="264" xfId="0" applyNumberFormat="1" applyFont="1" applyFill="1" applyBorder="1" applyAlignment="1">
      <alignment horizontal="center"/>
    </xf>
    <xf numFmtId="164" fontId="5" fillId="2" borderId="267" xfId="0" applyNumberFormat="1" applyFont="1" applyFill="1" applyBorder="1" applyAlignment="1">
      <alignment horizontal="center"/>
    </xf>
    <xf numFmtId="0" fontId="4" fillId="2" borderId="10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5" fillId="2" borderId="266" xfId="0" applyNumberFormat="1" applyFont="1" applyFill="1" applyBorder="1" applyAlignment="1">
      <alignment horizontal="center"/>
    </xf>
    <xf numFmtId="0" fontId="3" fillId="2" borderId="175" xfId="0" applyFont="1" applyFill="1" applyBorder="1"/>
    <xf numFmtId="0" fontId="4" fillId="2" borderId="0" xfId="0" quotePrefix="1" applyFont="1" applyFill="1" applyAlignment="1">
      <alignment horizontal="center"/>
    </xf>
    <xf numFmtId="164" fontId="3" fillId="3" borderId="272" xfId="0" applyNumberFormat="1" applyFont="1" applyFill="1" applyBorder="1"/>
    <xf numFmtId="164" fontId="3" fillId="3" borderId="273" xfId="0" applyNumberFormat="1" applyFont="1" applyFill="1" applyBorder="1"/>
    <xf numFmtId="164" fontId="4" fillId="3" borderId="273" xfId="0" applyNumberFormat="1" applyFont="1" applyFill="1" applyBorder="1"/>
    <xf numFmtId="164" fontId="4" fillId="3" borderId="272" xfId="0" applyNumberFormat="1" applyFont="1" applyFill="1" applyBorder="1"/>
    <xf numFmtId="164" fontId="3" fillId="2" borderId="271" xfId="0" applyNumberFormat="1" applyFont="1" applyFill="1" applyBorder="1"/>
    <xf numFmtId="0" fontId="3" fillId="0" borderId="194" xfId="0" applyFont="1" applyBorder="1" applyAlignment="1">
      <alignment horizontal="center"/>
    </xf>
    <xf numFmtId="164" fontId="4" fillId="2" borderId="262" xfId="0" applyNumberFormat="1" applyFont="1" applyFill="1" applyBorder="1"/>
    <xf numFmtId="164" fontId="4" fillId="2" borderId="273" xfId="0" applyNumberFormat="1" applyFont="1" applyFill="1" applyBorder="1" applyAlignment="1">
      <alignment horizontal="center"/>
    </xf>
    <xf numFmtId="164" fontId="3" fillId="2" borderId="273" xfId="0" applyNumberFormat="1" applyFont="1" applyFill="1" applyBorder="1" applyAlignment="1">
      <alignment horizontal="center"/>
    </xf>
    <xf numFmtId="164" fontId="4" fillId="2" borderId="275" xfId="0" applyNumberFormat="1" applyFont="1" applyFill="1" applyBorder="1"/>
    <xf numFmtId="164" fontId="3" fillId="2" borderId="274" xfId="0" applyNumberFormat="1" applyFont="1" applyFill="1" applyBorder="1" applyAlignment="1">
      <alignment horizontal="center"/>
    </xf>
    <xf numFmtId="164" fontId="3" fillId="0" borderId="273" xfId="0" applyNumberFormat="1" applyFont="1" applyBorder="1" applyAlignment="1">
      <alignment horizontal="center"/>
    </xf>
    <xf numFmtId="164" fontId="4" fillId="0" borderId="273" xfId="0" applyNumberFormat="1" applyFont="1" applyBorder="1" applyAlignment="1">
      <alignment horizontal="center"/>
    </xf>
    <xf numFmtId="164" fontId="4" fillId="2" borderId="272" xfId="0" applyNumberFormat="1" applyFont="1" applyFill="1" applyBorder="1"/>
    <xf numFmtId="0" fontId="3" fillId="2" borderId="194" xfId="0" applyFont="1" applyFill="1" applyBorder="1" applyAlignment="1">
      <alignment horizontal="center"/>
    </xf>
    <xf numFmtId="0" fontId="3" fillId="2" borderId="192" xfId="0" applyFont="1" applyFill="1" applyBorder="1" applyAlignment="1">
      <alignment horizontal="center"/>
    </xf>
    <xf numFmtId="0" fontId="4" fillId="2" borderId="254" xfId="0" applyFont="1" applyFill="1" applyBorder="1"/>
    <xf numFmtId="49" fontId="4" fillId="2" borderId="231" xfId="0" applyNumberFormat="1" applyFont="1" applyFill="1" applyBorder="1"/>
    <xf numFmtId="0" fontId="3" fillId="2" borderId="276" xfId="0" applyFont="1" applyFill="1" applyBorder="1" applyAlignment="1">
      <alignment horizontal="center"/>
    </xf>
    <xf numFmtId="0" fontId="4" fillId="0" borderId="202" xfId="3" applyFont="1" applyBorder="1"/>
    <xf numFmtId="164" fontId="21" fillId="2" borderId="271" xfId="0" applyNumberFormat="1" applyFont="1" applyFill="1" applyBorder="1"/>
    <xf numFmtId="164" fontId="4" fillId="2" borderId="266" xfId="0" applyNumberFormat="1" applyFont="1" applyFill="1" applyBorder="1"/>
    <xf numFmtId="164" fontId="3" fillId="2" borderId="272" xfId="0" applyNumberFormat="1" applyFont="1" applyFill="1" applyBorder="1"/>
    <xf numFmtId="164" fontId="3" fillId="2" borderId="273" xfId="0" applyNumberFormat="1" applyFont="1" applyFill="1" applyBorder="1"/>
    <xf numFmtId="164" fontId="4" fillId="2" borderId="254" xfId="0" applyNumberFormat="1" applyFont="1" applyFill="1" applyBorder="1"/>
    <xf numFmtId="164" fontId="4" fillId="2" borderId="270" xfId="0" applyNumberFormat="1" applyFont="1" applyFill="1" applyBorder="1"/>
    <xf numFmtId="20" fontId="4" fillId="2" borderId="202" xfId="0" applyNumberFormat="1" applyFont="1" applyFill="1" applyBorder="1"/>
    <xf numFmtId="164" fontId="4" fillId="2" borderId="277" xfId="0" applyNumberFormat="1" applyFont="1" applyFill="1" applyBorder="1"/>
    <xf numFmtId="164" fontId="4" fillId="2" borderId="278" xfId="0" applyNumberFormat="1" applyFont="1" applyFill="1" applyBorder="1" applyAlignment="1">
      <alignment horizontal="center"/>
    </xf>
    <xf numFmtId="0" fontId="3" fillId="2" borderId="279" xfId="0" applyFont="1" applyFill="1" applyBorder="1"/>
    <xf numFmtId="0" fontId="4" fillId="0" borderId="1" xfId="3" applyFont="1" applyBorder="1"/>
    <xf numFmtId="0" fontId="3" fillId="2" borderId="280" xfId="0" applyFont="1" applyFill="1" applyBorder="1" applyAlignment="1">
      <alignment horizontal="center"/>
    </xf>
    <xf numFmtId="49" fontId="4" fillId="2" borderId="251" xfId="0" applyNumberFormat="1" applyFont="1" applyFill="1" applyBorder="1"/>
    <xf numFmtId="49" fontId="4" fillId="2" borderId="281" xfId="0" applyNumberFormat="1" applyFont="1" applyFill="1" applyBorder="1"/>
    <xf numFmtId="49" fontId="3" fillId="2" borderId="248" xfId="0" applyNumberFormat="1" applyFont="1" applyFill="1" applyBorder="1" applyAlignment="1">
      <alignment horizontal="center"/>
    </xf>
    <xf numFmtId="49" fontId="4" fillId="2" borderId="248" xfId="0" quotePrefix="1" applyNumberFormat="1" applyFont="1" applyFill="1" applyBorder="1" applyAlignment="1">
      <alignment horizontal="center"/>
    </xf>
    <xf numFmtId="164" fontId="3" fillId="3" borderId="282" xfId="0" applyNumberFormat="1" applyFont="1" applyFill="1" applyBorder="1"/>
    <xf numFmtId="164" fontId="3" fillId="2" borderId="278" xfId="0" applyNumberFormat="1" applyFont="1" applyFill="1" applyBorder="1" applyAlignment="1">
      <alignment horizontal="center"/>
    </xf>
    <xf numFmtId="164" fontId="4" fillId="2" borderId="283" xfId="0" applyNumberFormat="1" applyFont="1" applyFill="1" applyBorder="1"/>
    <xf numFmtId="164" fontId="3" fillId="2" borderId="284" xfId="0" applyNumberFormat="1" applyFont="1" applyFill="1" applyBorder="1" applyAlignment="1">
      <alignment horizontal="center"/>
    </xf>
    <xf numFmtId="164" fontId="3" fillId="3" borderId="285" xfId="0" applyNumberFormat="1" applyFont="1" applyFill="1" applyBorder="1"/>
    <xf numFmtId="164" fontId="3" fillId="3" borderId="7" xfId="0" applyNumberFormat="1" applyFont="1" applyFill="1" applyBorder="1"/>
    <xf numFmtId="164" fontId="3" fillId="2" borderId="169" xfId="0" applyNumberFormat="1" applyFont="1" applyFill="1" applyBorder="1" applyAlignment="1">
      <alignment horizontal="center"/>
    </xf>
    <xf numFmtId="20" fontId="3" fillId="2" borderId="175" xfId="0" applyNumberFormat="1" applyFont="1" applyFill="1" applyBorder="1"/>
    <xf numFmtId="164" fontId="4" fillId="0" borderId="192" xfId="1" applyNumberFormat="1" applyFont="1" applyBorder="1"/>
    <xf numFmtId="164" fontId="22" fillId="2" borderId="268" xfId="0" applyNumberFormat="1" applyFont="1" applyFill="1" applyBorder="1" applyAlignment="1">
      <alignment horizontal="center"/>
    </xf>
    <xf numFmtId="164" fontId="23" fillId="2" borderId="268" xfId="0" applyNumberFormat="1" applyFont="1" applyFill="1" applyBorder="1" applyAlignment="1">
      <alignment horizontal="center"/>
    </xf>
    <xf numFmtId="0" fontId="3" fillId="2" borderId="204" xfId="0" applyFont="1" applyFill="1" applyBorder="1" applyAlignment="1">
      <alignment horizontal="center"/>
    </xf>
    <xf numFmtId="164" fontId="3" fillId="2" borderId="192" xfId="0" applyNumberFormat="1" applyFont="1" applyFill="1" applyBorder="1"/>
    <xf numFmtId="164" fontId="23" fillId="2" borderId="271" xfId="0" applyNumberFormat="1" applyFont="1" applyFill="1" applyBorder="1"/>
    <xf numFmtId="164" fontId="3" fillId="2" borderId="288" xfId="0" applyNumberFormat="1" applyFont="1" applyFill="1" applyBorder="1" applyAlignment="1">
      <alignment horizontal="center"/>
    </xf>
    <xf numFmtId="164" fontId="4" fillId="2" borderId="169" xfId="0" applyNumberFormat="1" applyFont="1" applyFill="1" applyBorder="1" applyAlignment="1">
      <alignment horizontal="center"/>
    </xf>
    <xf numFmtId="0" fontId="3" fillId="2" borderId="290" xfId="0" applyFont="1" applyFill="1" applyBorder="1" applyAlignment="1">
      <alignment horizontal="center"/>
    </xf>
    <xf numFmtId="49" fontId="4" fillId="2" borderId="289" xfId="0" applyNumberFormat="1" applyFont="1" applyFill="1" applyBorder="1"/>
    <xf numFmtId="164" fontId="3" fillId="3" borderId="123" xfId="0" applyNumberFormat="1" applyFont="1" applyFill="1" applyBorder="1"/>
    <xf numFmtId="164" fontId="3" fillId="3" borderId="287" xfId="0" applyNumberFormat="1" applyFont="1" applyFill="1" applyBorder="1"/>
    <xf numFmtId="164" fontId="4" fillId="3" borderId="7" xfId="0" applyNumberFormat="1" applyFont="1" applyFill="1" applyBorder="1"/>
    <xf numFmtId="0" fontId="3" fillId="2" borderId="292" xfId="0" applyFont="1" applyFill="1" applyBorder="1" applyAlignment="1">
      <alignment horizontal="center"/>
    </xf>
    <xf numFmtId="49" fontId="4" fillId="2" borderId="293" xfId="0" quotePrefix="1" applyNumberFormat="1" applyFont="1" applyFill="1" applyBorder="1" applyAlignment="1">
      <alignment horizontal="center"/>
    </xf>
    <xf numFmtId="164" fontId="4" fillId="2" borderId="294" xfId="0" applyNumberFormat="1" applyFont="1" applyFill="1" applyBorder="1"/>
    <xf numFmtId="164" fontId="21" fillId="2" borderId="173" xfId="0" applyNumberFormat="1" applyFont="1" applyFill="1" applyBorder="1"/>
    <xf numFmtId="0" fontId="3" fillId="2" borderId="295" xfId="0" applyFont="1" applyFill="1" applyBorder="1"/>
    <xf numFmtId="0" fontId="4" fillId="2" borderId="301" xfId="0" quotePrefix="1" applyFont="1" applyFill="1" applyBorder="1" applyAlignment="1">
      <alignment horizontal="center"/>
    </xf>
    <xf numFmtId="0" fontId="3" fillId="2" borderId="291" xfId="0" applyFont="1" applyFill="1" applyBorder="1" applyAlignment="1">
      <alignment horizontal="center"/>
    </xf>
    <xf numFmtId="164" fontId="4" fillId="0" borderId="212" xfId="0" applyNumberFormat="1" applyFont="1" applyBorder="1" applyAlignment="1">
      <alignment horizontal="center"/>
    </xf>
    <xf numFmtId="164" fontId="3" fillId="0" borderId="212" xfId="0" applyNumberFormat="1" applyFont="1" applyBorder="1" applyAlignment="1">
      <alignment horizontal="center"/>
    </xf>
    <xf numFmtId="164" fontId="3" fillId="2" borderId="212" xfId="0" applyNumberFormat="1" applyFont="1" applyFill="1" applyBorder="1" applyAlignment="1">
      <alignment horizontal="center"/>
    </xf>
    <xf numFmtId="164" fontId="4" fillId="2" borderId="212" xfId="0" applyNumberFormat="1" applyFont="1" applyFill="1" applyBorder="1" applyAlignment="1">
      <alignment horizontal="center"/>
    </xf>
    <xf numFmtId="164" fontId="3" fillId="2" borderId="296" xfId="0" applyNumberFormat="1" applyFont="1" applyFill="1" applyBorder="1" applyAlignment="1">
      <alignment horizontal="center"/>
    </xf>
    <xf numFmtId="164" fontId="3" fillId="2" borderId="302" xfId="0" applyNumberFormat="1" applyFont="1" applyFill="1" applyBorder="1" applyAlignment="1">
      <alignment horizontal="center"/>
    </xf>
    <xf numFmtId="164" fontId="3" fillId="2" borderId="298" xfId="0" applyNumberFormat="1" applyFont="1" applyFill="1" applyBorder="1" applyAlignment="1">
      <alignment horizontal="center"/>
    </xf>
    <xf numFmtId="164" fontId="3" fillId="2" borderId="299" xfId="0" applyNumberFormat="1" applyFont="1" applyFill="1" applyBorder="1" applyAlignment="1">
      <alignment horizontal="center"/>
    </xf>
    <xf numFmtId="164" fontId="3" fillId="2" borderId="297" xfId="0" applyNumberFormat="1" applyFont="1" applyFill="1" applyBorder="1" applyAlignment="1">
      <alignment horizontal="center"/>
    </xf>
    <xf numFmtId="164" fontId="3" fillId="2" borderId="300" xfId="0" applyNumberFormat="1" applyFont="1" applyFill="1" applyBorder="1" applyAlignment="1">
      <alignment horizontal="center"/>
    </xf>
    <xf numFmtId="164" fontId="4" fillId="2" borderId="296" xfId="0" applyNumberFormat="1" applyFont="1" applyFill="1" applyBorder="1" applyAlignment="1">
      <alignment horizontal="center"/>
    </xf>
    <xf numFmtId="164" fontId="3" fillId="2" borderId="212" xfId="0" applyNumberFormat="1" applyFont="1" applyFill="1" applyBorder="1"/>
    <xf numFmtId="164" fontId="3" fillId="2" borderId="306" xfId="0" applyNumberFormat="1" applyFont="1" applyFill="1" applyBorder="1" applyAlignment="1">
      <alignment horizontal="center"/>
    </xf>
    <xf numFmtId="164" fontId="4" fillId="2" borderId="303" xfId="0" applyNumberFormat="1" applyFont="1" applyFill="1" applyBorder="1"/>
    <xf numFmtId="164" fontId="4" fillId="3" borderId="308" xfId="0" applyNumberFormat="1" applyFont="1" applyFill="1" applyBorder="1"/>
    <xf numFmtId="164" fontId="4" fillId="2" borderId="309" xfId="0" applyNumberFormat="1" applyFont="1" applyFill="1" applyBorder="1" applyAlignment="1">
      <alignment horizontal="center"/>
    </xf>
    <xf numFmtId="164" fontId="4" fillId="2" borderId="310" xfId="0" applyNumberFormat="1" applyFont="1" applyFill="1" applyBorder="1" applyAlignment="1">
      <alignment horizontal="center"/>
    </xf>
    <xf numFmtId="0" fontId="24" fillId="0" borderId="0" xfId="0" applyFont="1"/>
    <xf numFmtId="164" fontId="3" fillId="2" borderId="304" xfId="0" applyNumberFormat="1" applyFont="1" applyFill="1" applyBorder="1"/>
    <xf numFmtId="164" fontId="3" fillId="3" borderId="305" xfId="0" applyNumberFormat="1" applyFont="1" applyFill="1" applyBorder="1"/>
    <xf numFmtId="164" fontId="22" fillId="2" borderId="306" xfId="0" applyNumberFormat="1" applyFont="1" applyFill="1" applyBorder="1" applyAlignment="1">
      <alignment horizontal="center"/>
    </xf>
    <xf numFmtId="164" fontId="3" fillId="2" borderId="307" xfId="0" applyNumberFormat="1" applyFont="1" applyFill="1" applyBorder="1" applyAlignment="1">
      <alignment horizontal="center"/>
    </xf>
    <xf numFmtId="164" fontId="4" fillId="2" borderId="60" xfId="0" applyNumberFormat="1" applyFont="1" applyFill="1" applyBorder="1"/>
    <xf numFmtId="164" fontId="4" fillId="3" borderId="119" xfId="0" applyNumberFormat="1" applyFont="1" applyFill="1" applyBorder="1"/>
    <xf numFmtId="164" fontId="4" fillId="2" borderId="313" xfId="0" applyNumberFormat="1" applyFont="1" applyFill="1" applyBorder="1" applyAlignment="1">
      <alignment horizontal="center"/>
    </xf>
    <xf numFmtId="164" fontId="4" fillId="2" borderId="312" xfId="0" applyNumberFormat="1" applyFont="1" applyFill="1" applyBorder="1" applyAlignment="1">
      <alignment horizontal="center"/>
    </xf>
    <xf numFmtId="164" fontId="3" fillId="3" borderId="311" xfId="0" applyNumberFormat="1" applyFont="1" applyFill="1" applyBorder="1"/>
    <xf numFmtId="164" fontId="3" fillId="2" borderId="196" xfId="0" applyNumberFormat="1" applyFont="1" applyFill="1" applyBorder="1"/>
    <xf numFmtId="0" fontId="4" fillId="2" borderId="314" xfId="0" quotePrefix="1" applyFont="1" applyFill="1" applyBorder="1" applyAlignment="1">
      <alignment horizontal="center"/>
    </xf>
    <xf numFmtId="0" fontId="3" fillId="2" borderId="209" xfId="0" applyFont="1" applyFill="1" applyBorder="1" applyAlignment="1">
      <alignment horizontal="center"/>
    </xf>
    <xf numFmtId="164" fontId="4" fillId="0" borderId="315" xfId="0" applyNumberFormat="1" applyFont="1" applyBorder="1" applyAlignment="1">
      <alignment horizontal="center"/>
    </xf>
    <xf numFmtId="164" fontId="3" fillId="0" borderId="315" xfId="0" applyNumberFormat="1" applyFont="1" applyBorder="1" applyAlignment="1">
      <alignment horizontal="center"/>
    </xf>
    <xf numFmtId="164" fontId="3" fillId="2" borderId="315" xfId="0" applyNumberFormat="1" applyFont="1" applyFill="1" applyBorder="1" applyAlignment="1">
      <alignment horizontal="center"/>
    </xf>
    <xf numFmtId="164" fontId="4" fillId="2" borderId="315" xfId="0" applyNumberFormat="1" applyFont="1" applyFill="1" applyBorder="1" applyAlignment="1">
      <alignment horizontal="center"/>
    </xf>
    <xf numFmtId="164" fontId="4" fillId="2" borderId="316" xfId="0" applyNumberFormat="1" applyFont="1" applyFill="1" applyBorder="1" applyAlignment="1">
      <alignment horizontal="center"/>
    </xf>
    <xf numFmtId="164" fontId="3" fillId="2" borderId="305" xfId="0" applyNumberFormat="1" applyFont="1" applyFill="1" applyBorder="1" applyAlignment="1">
      <alignment horizontal="center"/>
    </xf>
    <xf numFmtId="164" fontId="3" fillId="2" borderId="286" xfId="0" applyNumberFormat="1" applyFont="1" applyFill="1" applyBorder="1" applyAlignment="1">
      <alignment horizontal="center"/>
    </xf>
    <xf numFmtId="164" fontId="3" fillId="2" borderId="317" xfId="0" applyNumberFormat="1" applyFont="1" applyFill="1" applyBorder="1" applyAlignment="1">
      <alignment horizontal="center"/>
    </xf>
    <xf numFmtId="164" fontId="3" fillId="2" borderId="318" xfId="0" applyNumberFormat="1" applyFont="1" applyFill="1" applyBorder="1" applyAlignment="1">
      <alignment horizontal="center"/>
    </xf>
    <xf numFmtId="164" fontId="4" fillId="2" borderId="308" xfId="0" applyNumberFormat="1" applyFont="1" applyFill="1" applyBorder="1" applyAlignment="1">
      <alignment horizontal="center"/>
    </xf>
    <xf numFmtId="164" fontId="3" fillId="2" borderId="287" xfId="0" applyNumberFormat="1" applyFont="1" applyFill="1" applyBorder="1" applyAlignment="1">
      <alignment horizontal="center"/>
    </xf>
    <xf numFmtId="164" fontId="4" fillId="2" borderId="274" xfId="0" applyNumberFormat="1" applyFont="1" applyFill="1" applyBorder="1" applyAlignment="1">
      <alignment horizontal="center"/>
    </xf>
    <xf numFmtId="164" fontId="5" fillId="2" borderId="319" xfId="0" applyNumberFormat="1" applyFont="1" applyFill="1" applyBorder="1" applyAlignment="1">
      <alignment horizontal="center"/>
    </xf>
    <xf numFmtId="0" fontId="4" fillId="2" borderId="320" xfId="0" quotePrefix="1" applyFont="1" applyFill="1" applyBorder="1" applyAlignment="1">
      <alignment horizontal="center"/>
    </xf>
    <xf numFmtId="0" fontId="4" fillId="2" borderId="321" xfId="0" quotePrefix="1" applyFont="1" applyFill="1" applyBorder="1" applyAlignment="1">
      <alignment horizontal="center"/>
    </xf>
    <xf numFmtId="0" fontId="3" fillId="2" borderId="193" xfId="0" applyFont="1" applyFill="1" applyBorder="1" applyAlignment="1">
      <alignment horizontal="center"/>
    </xf>
    <xf numFmtId="0" fontId="3" fillId="2" borderId="322" xfId="0" applyFont="1" applyFill="1" applyBorder="1" applyAlignment="1">
      <alignment horizontal="center"/>
    </xf>
    <xf numFmtId="164" fontId="4" fillId="0" borderId="272" xfId="0" applyNumberFormat="1" applyFont="1" applyBorder="1" applyAlignment="1">
      <alignment horizontal="center"/>
    </xf>
    <xf numFmtId="164" fontId="4" fillId="0" borderId="323" xfId="0" applyNumberFormat="1" applyFont="1" applyBorder="1" applyAlignment="1">
      <alignment horizontal="center"/>
    </xf>
    <xf numFmtId="164" fontId="3" fillId="0" borderId="272" xfId="0" applyNumberFormat="1" applyFont="1" applyBorder="1" applyAlignment="1">
      <alignment horizontal="center"/>
    </xf>
    <xf numFmtId="164" fontId="3" fillId="0" borderId="323" xfId="0" applyNumberFormat="1" applyFont="1" applyBorder="1" applyAlignment="1">
      <alignment horizontal="center"/>
    </xf>
    <xf numFmtId="164" fontId="3" fillId="2" borderId="272" xfId="0" applyNumberFormat="1" applyFont="1" applyFill="1" applyBorder="1" applyAlignment="1">
      <alignment horizontal="center"/>
    </xf>
    <xf numFmtId="164" fontId="3" fillId="2" borderId="323" xfId="0" applyNumberFormat="1" applyFont="1" applyFill="1" applyBorder="1" applyAlignment="1">
      <alignment horizontal="center"/>
    </xf>
    <xf numFmtId="164" fontId="4" fillId="2" borderId="272" xfId="0" applyNumberFormat="1" applyFont="1" applyFill="1" applyBorder="1" applyAlignment="1">
      <alignment horizontal="center"/>
    </xf>
    <xf numFmtId="164" fontId="4" fillId="2" borderId="323" xfId="0" applyNumberFormat="1" applyFont="1" applyFill="1" applyBorder="1" applyAlignment="1">
      <alignment horizontal="center"/>
    </xf>
    <xf numFmtId="164" fontId="4" fillId="2" borderId="57" xfId="0" applyNumberFormat="1" applyFont="1" applyFill="1" applyBorder="1" applyAlignment="1">
      <alignment horizontal="center"/>
    </xf>
    <xf numFmtId="164" fontId="4" fillId="2" borderId="324" xfId="0" applyNumberFormat="1" applyFont="1" applyFill="1" applyBorder="1" applyAlignment="1">
      <alignment horizontal="center"/>
    </xf>
    <xf numFmtId="164" fontId="3" fillId="2" borderId="325" xfId="0" applyNumberFormat="1" applyFont="1" applyFill="1" applyBorder="1" applyAlignment="1">
      <alignment horizontal="center"/>
    </xf>
    <xf numFmtId="164" fontId="3" fillId="2" borderId="326" xfId="0" applyNumberFormat="1" applyFont="1" applyFill="1" applyBorder="1" applyAlignment="1">
      <alignment horizontal="center"/>
    </xf>
    <xf numFmtId="164" fontId="3" fillId="2" borderId="327" xfId="0" applyNumberFormat="1" applyFont="1" applyFill="1" applyBorder="1" applyAlignment="1">
      <alignment horizontal="center"/>
    </xf>
    <xf numFmtId="164" fontId="3" fillId="2" borderId="328" xfId="0" applyNumberFormat="1" applyFont="1" applyFill="1" applyBorder="1" applyAlignment="1">
      <alignment horizontal="center"/>
    </xf>
    <xf numFmtId="164" fontId="3" fillId="2" borderId="329" xfId="0" applyNumberFormat="1" applyFont="1" applyFill="1" applyBorder="1" applyAlignment="1">
      <alignment horizontal="center"/>
    </xf>
    <xf numFmtId="164" fontId="3" fillId="2" borderId="330" xfId="0" applyNumberFormat="1" applyFont="1" applyFill="1" applyBorder="1" applyAlignment="1">
      <alignment horizontal="center"/>
    </xf>
    <xf numFmtId="164" fontId="3" fillId="2" borderId="331" xfId="0" applyNumberFormat="1" applyFont="1" applyFill="1" applyBorder="1" applyAlignment="1">
      <alignment horizontal="center"/>
    </xf>
    <xf numFmtId="164" fontId="3" fillId="2" borderId="332" xfId="0" applyNumberFormat="1" applyFont="1" applyFill="1" applyBorder="1" applyAlignment="1">
      <alignment horizontal="center"/>
    </xf>
    <xf numFmtId="164" fontId="4" fillId="2" borderId="333" xfId="0" applyNumberFormat="1" applyFont="1" applyFill="1" applyBorder="1" applyAlignment="1">
      <alignment horizontal="center"/>
    </xf>
    <xf numFmtId="164" fontId="4" fillId="2" borderId="334" xfId="0" applyNumberFormat="1" applyFont="1" applyFill="1" applyBorder="1" applyAlignment="1">
      <alignment horizontal="center"/>
    </xf>
    <xf numFmtId="164" fontId="3" fillId="2" borderId="335" xfId="0" applyNumberFormat="1" applyFont="1" applyFill="1" applyBorder="1" applyAlignment="1">
      <alignment horizontal="center"/>
    </xf>
    <xf numFmtId="164" fontId="4" fillId="2" borderId="327" xfId="0" applyNumberFormat="1" applyFont="1" applyFill="1" applyBorder="1" applyAlignment="1">
      <alignment horizontal="center"/>
    </xf>
    <xf numFmtId="164" fontId="5" fillId="2" borderId="336" xfId="0" applyNumberFormat="1" applyFont="1" applyFill="1" applyBorder="1" applyAlignment="1">
      <alignment horizontal="center"/>
    </xf>
    <xf numFmtId="164" fontId="5" fillId="2" borderId="337" xfId="0" applyNumberFormat="1" applyFont="1" applyFill="1" applyBorder="1" applyAlignment="1">
      <alignment horizontal="center"/>
    </xf>
    <xf numFmtId="0" fontId="4" fillId="0" borderId="338" xfId="3" applyFont="1" applyBorder="1"/>
    <xf numFmtId="0" fontId="4" fillId="0" borderId="339" xfId="3" applyFont="1" applyBorder="1"/>
    <xf numFmtId="0" fontId="3" fillId="0" borderId="0" xfId="3" applyFont="1"/>
    <xf numFmtId="0" fontId="4" fillId="0" borderId="192" xfId="3" applyFont="1" applyBorder="1"/>
    <xf numFmtId="0" fontId="4" fillId="0" borderId="0" xfId="3" applyFont="1"/>
    <xf numFmtId="0" fontId="4" fillId="0" borderId="154" xfId="3" applyFont="1" applyBorder="1"/>
    <xf numFmtId="0" fontId="4" fillId="0" borderId="101" xfId="3" applyFont="1" applyBorder="1"/>
    <xf numFmtId="165" fontId="4" fillId="0" borderId="192" xfId="3" applyNumberFormat="1" applyFont="1" applyBorder="1"/>
    <xf numFmtId="0" fontId="4" fillId="0" borderId="213" xfId="3" applyFont="1" applyBorder="1"/>
    <xf numFmtId="0" fontId="4" fillId="0" borderId="213" xfId="3" applyFont="1" applyBorder="1" applyAlignment="1">
      <alignment horizontal="center"/>
    </xf>
    <xf numFmtId="0" fontId="4" fillId="0" borderId="12" xfId="3" applyFont="1" applyBorder="1"/>
    <xf numFmtId="0" fontId="4" fillId="0" borderId="340" xfId="3" applyFont="1" applyBorder="1"/>
    <xf numFmtId="0" fontId="4" fillId="0" borderId="341" xfId="3" applyFont="1" applyBorder="1" applyAlignment="1">
      <alignment horizontal="center"/>
    </xf>
    <xf numFmtId="0" fontId="4" fillId="0" borderId="342" xfId="3" applyFont="1" applyBorder="1" applyAlignment="1">
      <alignment horizontal="center"/>
    </xf>
    <xf numFmtId="0" fontId="4" fillId="0" borderId="154" xfId="3" applyFont="1" applyBorder="1" applyAlignment="1">
      <alignment horizontal="center"/>
    </xf>
    <xf numFmtId="0" fontId="4" fillId="0" borderId="231" xfId="3" applyFont="1" applyBorder="1" applyAlignment="1">
      <alignment horizontal="center"/>
    </xf>
    <xf numFmtId="0" fontId="4" fillId="0" borderId="343" xfId="3" applyFont="1" applyBorder="1" applyAlignment="1">
      <alignment horizontal="center"/>
    </xf>
    <xf numFmtId="165" fontId="3" fillId="0" borderId="192" xfId="3" applyNumberFormat="1" applyFont="1" applyBorder="1"/>
    <xf numFmtId="165" fontId="3" fillId="0" borderId="192" xfId="3" applyNumberFormat="1" applyFont="1" applyBorder="1" applyAlignment="1">
      <alignment horizontal="center"/>
    </xf>
    <xf numFmtId="165" fontId="3" fillId="0" borderId="291" xfId="3" applyNumberFormat="1" applyFont="1" applyBorder="1" applyAlignment="1">
      <alignment horizontal="center"/>
    </xf>
    <xf numFmtId="165" fontId="4" fillId="0" borderId="154" xfId="3" applyNumberFormat="1" applyFont="1" applyBorder="1"/>
    <xf numFmtId="165" fontId="3" fillId="0" borderId="154" xfId="3" applyNumberFormat="1" applyFont="1" applyBorder="1"/>
    <xf numFmtId="165" fontId="3" fillId="0" borderId="154" xfId="3" applyNumberFormat="1" applyFont="1" applyBorder="1" applyAlignment="1">
      <alignment horizontal="center"/>
    </xf>
    <xf numFmtId="165" fontId="3" fillId="0" borderId="343" xfId="3" applyNumberFormat="1" applyFont="1" applyBorder="1" applyAlignment="1">
      <alignment horizontal="center"/>
    </xf>
    <xf numFmtId="165" fontId="4" fillId="0" borderId="344" xfId="3" applyNumberFormat="1" applyFont="1" applyBorder="1"/>
    <xf numFmtId="49" fontId="4" fillId="0" borderId="344" xfId="3" applyNumberFormat="1" applyFont="1" applyBorder="1" applyAlignment="1">
      <alignment horizontal="center"/>
    </xf>
    <xf numFmtId="49" fontId="4" fillId="0" borderId="301" xfId="3" applyNumberFormat="1" applyFont="1" applyBorder="1" applyAlignment="1">
      <alignment horizontal="center"/>
    </xf>
    <xf numFmtId="165" fontId="4" fillId="0" borderId="192" xfId="3" applyNumberFormat="1" applyFont="1" applyBorder="1" applyAlignment="1">
      <alignment horizontal="center"/>
    </xf>
    <xf numFmtId="165" fontId="4" fillId="0" borderId="291" xfId="3" applyNumberFormat="1" applyFont="1" applyBorder="1" applyAlignment="1">
      <alignment horizontal="center"/>
    </xf>
    <xf numFmtId="165" fontId="3" fillId="0" borderId="234" xfId="3" applyNumberFormat="1" applyFont="1" applyBorder="1" applyAlignment="1">
      <alignment horizontal="center"/>
    </xf>
    <xf numFmtId="165" fontId="3" fillId="0" borderId="235" xfId="3" applyNumberFormat="1" applyFont="1" applyBorder="1" applyAlignment="1">
      <alignment horizontal="center"/>
    </xf>
    <xf numFmtId="165" fontId="4" fillId="0" borderId="132" xfId="3" applyNumberFormat="1" applyFont="1" applyBorder="1"/>
    <xf numFmtId="165" fontId="3" fillId="0" borderId="132" xfId="3" applyNumberFormat="1" applyFont="1" applyBorder="1"/>
    <xf numFmtId="165" fontId="3" fillId="0" borderId="132" xfId="3" applyNumberFormat="1" applyFont="1" applyBorder="1" applyAlignment="1">
      <alignment horizontal="center"/>
    </xf>
    <xf numFmtId="0" fontId="3" fillId="0" borderId="81" xfId="3" applyFont="1" applyBorder="1"/>
    <xf numFmtId="165" fontId="3" fillId="0" borderId="231" xfId="3" applyNumberFormat="1" applyFont="1" applyBorder="1"/>
    <xf numFmtId="165" fontId="3" fillId="0" borderId="231" xfId="3" applyNumberFormat="1" applyFont="1" applyBorder="1" applyAlignment="1">
      <alignment horizontal="center"/>
    </xf>
    <xf numFmtId="165" fontId="4" fillId="0" borderId="0" xfId="3" applyNumberFormat="1" applyFont="1"/>
    <xf numFmtId="0" fontId="2" fillId="0" borderId="338" xfId="3" applyFont="1" applyBorder="1"/>
    <xf numFmtId="0" fontId="2" fillId="0" borderId="339" xfId="3" applyFont="1" applyBorder="1"/>
    <xf numFmtId="0" fontId="2" fillId="0" borderId="192" xfId="3" applyFont="1" applyBorder="1"/>
    <xf numFmtId="0" fontId="2" fillId="0" borderId="101" xfId="3" applyFont="1" applyBorder="1"/>
    <xf numFmtId="0" fontId="4" fillId="0" borderId="192" xfId="3" applyFont="1" applyBorder="1" applyAlignment="1">
      <alignment horizontal="center"/>
    </xf>
    <xf numFmtId="0" fontId="4" fillId="0" borderId="227" xfId="3" applyFont="1" applyBorder="1" applyAlignment="1">
      <alignment horizontal="center"/>
    </xf>
    <xf numFmtId="0" fontId="4" fillId="0" borderId="231" xfId="3" applyFont="1" applyBorder="1"/>
    <xf numFmtId="0" fontId="3" fillId="0" borderId="154" xfId="3" applyFont="1" applyBorder="1"/>
    <xf numFmtId="165" fontId="4" fillId="0" borderId="193" xfId="3" applyNumberFormat="1" applyFont="1" applyBorder="1"/>
    <xf numFmtId="165" fontId="4" fillId="0" borderId="231" xfId="3" applyNumberFormat="1" applyFont="1" applyBorder="1"/>
    <xf numFmtId="0" fontId="10" fillId="0" borderId="0" xfId="3" applyFont="1"/>
    <xf numFmtId="165" fontId="3" fillId="0" borderId="0" xfId="3" applyNumberFormat="1" applyFont="1"/>
    <xf numFmtId="165" fontId="3" fillId="0" borderId="0" xfId="3" applyNumberFormat="1" applyFont="1" applyAlignment="1">
      <alignment horizontal="center"/>
    </xf>
    <xf numFmtId="0" fontId="4" fillId="0" borderId="347" xfId="3" applyFont="1" applyBorder="1" applyAlignment="1">
      <alignment horizontal="center"/>
    </xf>
    <xf numFmtId="165" fontId="5" fillId="0" borderId="192" xfId="3" applyNumberFormat="1" applyBorder="1" applyAlignment="1">
      <alignment horizontal="center"/>
    </xf>
    <xf numFmtId="0" fontId="5" fillId="0" borderId="0" xfId="3"/>
    <xf numFmtId="0" fontId="4" fillId="0" borderId="346" xfId="3" applyFont="1" applyBorder="1" applyAlignment="1">
      <alignment horizontal="center"/>
    </xf>
    <xf numFmtId="0" fontId="5" fillId="0" borderId="26" xfId="3" applyBorder="1"/>
    <xf numFmtId="0" fontId="4" fillId="0" borderId="269" xfId="3" applyFont="1" applyBorder="1" applyAlignment="1">
      <alignment horizontal="center"/>
    </xf>
    <xf numFmtId="165" fontId="3" fillId="0" borderId="194" xfId="3" applyNumberFormat="1" applyFont="1" applyBorder="1" applyAlignment="1">
      <alignment horizontal="center"/>
    </xf>
    <xf numFmtId="165" fontId="3" fillId="0" borderId="269" xfId="3" applyNumberFormat="1" applyFont="1" applyBorder="1" applyAlignment="1">
      <alignment horizontal="center"/>
    </xf>
    <xf numFmtId="165" fontId="4" fillId="0" borderId="194" xfId="3" applyNumberFormat="1" applyFont="1" applyBorder="1" applyAlignment="1">
      <alignment horizontal="center"/>
    </xf>
    <xf numFmtId="49" fontId="4" fillId="0" borderId="345" xfId="3" applyNumberFormat="1" applyFont="1" applyBorder="1" applyAlignment="1">
      <alignment horizontal="center"/>
    </xf>
    <xf numFmtId="0" fontId="4" fillId="0" borderId="348" xfId="3" applyFont="1" applyBorder="1"/>
    <xf numFmtId="0" fontId="3" fillId="2" borderId="349" xfId="0" applyFont="1" applyFill="1" applyBorder="1" applyAlignment="1">
      <alignment horizontal="center"/>
    </xf>
    <xf numFmtId="0" fontId="3" fillId="2" borderId="350" xfId="0" applyFont="1" applyFill="1" applyBorder="1" applyAlignment="1">
      <alignment horizontal="center"/>
    </xf>
    <xf numFmtId="165" fontId="4" fillId="0" borderId="248" xfId="3" applyNumberFormat="1" applyFont="1" applyBorder="1"/>
    <xf numFmtId="0" fontId="2" fillId="0" borderId="351" xfId="3" applyFont="1" applyBorder="1"/>
    <xf numFmtId="0" fontId="3" fillId="0" borderId="82" xfId="3" applyFont="1" applyBorder="1"/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8" xfId="0" applyNumberFormat="1" applyFont="1" applyBorder="1" applyAlignment="1">
      <alignment horizontal="center"/>
    </xf>
  </cellXfs>
  <cellStyles count="11">
    <cellStyle name="Hyperlink" xfId="7" builtinId="8"/>
    <cellStyle name="Normal" xfId="0" builtinId="0"/>
    <cellStyle name="Normal 11" xfId="6" xr:uid="{BACD7658-1BBD-4E1D-B992-139799E03B1B}"/>
    <cellStyle name="Normal 2" xfId="1" xr:uid="{18583B06-FBE1-49DD-B79D-85658069C2B5}"/>
    <cellStyle name="Normal 2 2" xfId="3" xr:uid="{4B7F7836-DC8A-48E7-AD16-B65771740F68}"/>
    <cellStyle name="Normal 3" xfId="2" xr:uid="{0E1DB76C-B8C8-4A1F-B05D-65E5DC49806D}"/>
    <cellStyle name="Normal 3 2" xfId="10" xr:uid="{A306DC54-C04D-44DE-98F9-8A02F0EB479D}"/>
    <cellStyle name="Normal 4 2" xfId="4" xr:uid="{D2793768-4A9B-4427-96C8-7D6CC8C1F5D1}"/>
    <cellStyle name="Normal 4 3" xfId="5" xr:uid="{6F3FEAF1-5204-4431-98C9-EE6E3C318940}"/>
    <cellStyle name="Normal 9" xfId="9" xr:uid="{D8ABD65A-02D0-4EC9-B904-03D0E2F46EFE}"/>
    <cellStyle name="Percent 2" xfId="8" xr:uid="{83AF208A-9C56-441A-A8BF-3BE276737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64B8-553E-4AFE-A102-C61E6858CD05}">
  <sheetPr codeName="Sheet2">
    <tabColor theme="4" tint="0.59999389629810485"/>
  </sheetPr>
  <dimension ref="A1:K36"/>
  <sheetViews>
    <sheetView topLeftCell="A2" workbookViewId="0">
      <selection activeCell="E11" sqref="E11"/>
    </sheetView>
  </sheetViews>
  <sheetFormatPr defaultColWidth="13.7109375" defaultRowHeight="15" x14ac:dyDescent="0.25"/>
  <cols>
    <col min="1" max="1" width="20.7109375" style="1" customWidth="1"/>
    <col min="2" max="2" width="3" style="1" customWidth="1"/>
    <col min="3" max="3" width="12.7109375" style="1" hidden="1" customWidth="1"/>
    <col min="4" max="4" width="11.42578125" style="40" customWidth="1"/>
    <col min="5" max="11" width="11.42578125" style="57" customWidth="1"/>
    <col min="12" max="12" width="9.7109375" style="1" customWidth="1"/>
    <col min="13" max="221" width="13.7109375" style="1"/>
    <col min="222" max="222" width="4.7109375" style="1" customWidth="1"/>
    <col min="223" max="223" width="20.7109375" style="1" customWidth="1"/>
    <col min="224" max="224" width="3" style="1" customWidth="1"/>
    <col min="225" max="225" width="0" style="1" hidden="1" customWidth="1"/>
    <col min="226" max="253" width="11.42578125" style="1" customWidth="1"/>
    <col min="254" max="254" width="12" style="1" customWidth="1"/>
    <col min="255" max="255" width="11.42578125" style="1" customWidth="1"/>
    <col min="256" max="256" width="11.7109375" style="1" customWidth="1"/>
    <col min="257" max="257" width="11.42578125" style="1" customWidth="1"/>
    <col min="258" max="258" width="11.7109375" style="1" customWidth="1"/>
    <col min="259" max="259" width="11.42578125" style="1" customWidth="1"/>
    <col min="260" max="260" width="12.28515625" style="1" customWidth="1"/>
    <col min="261" max="261" width="11.28515625" style="1" customWidth="1"/>
    <col min="262" max="262" width="11.5703125" style="1" customWidth="1"/>
    <col min="263" max="263" width="11.42578125" style="1" customWidth="1"/>
    <col min="264" max="264" width="11.7109375" style="1" customWidth="1"/>
    <col min="265" max="267" width="0" style="1" hidden="1" customWidth="1"/>
    <col min="268" max="268" width="9.7109375" style="1" customWidth="1"/>
    <col min="269" max="477" width="13.7109375" style="1"/>
    <col min="478" max="478" width="4.7109375" style="1" customWidth="1"/>
    <col min="479" max="479" width="20.7109375" style="1" customWidth="1"/>
    <col min="480" max="480" width="3" style="1" customWidth="1"/>
    <col min="481" max="481" width="0" style="1" hidden="1" customWidth="1"/>
    <col min="482" max="509" width="11.42578125" style="1" customWidth="1"/>
    <col min="510" max="510" width="12" style="1" customWidth="1"/>
    <col min="511" max="511" width="11.42578125" style="1" customWidth="1"/>
    <col min="512" max="512" width="11.7109375" style="1" customWidth="1"/>
    <col min="513" max="513" width="11.42578125" style="1" customWidth="1"/>
    <col min="514" max="514" width="11.7109375" style="1" customWidth="1"/>
    <col min="515" max="515" width="11.42578125" style="1" customWidth="1"/>
    <col min="516" max="516" width="12.28515625" style="1" customWidth="1"/>
    <col min="517" max="517" width="11.28515625" style="1" customWidth="1"/>
    <col min="518" max="518" width="11.5703125" style="1" customWidth="1"/>
    <col min="519" max="519" width="11.42578125" style="1" customWidth="1"/>
    <col min="520" max="520" width="11.7109375" style="1" customWidth="1"/>
    <col min="521" max="523" width="0" style="1" hidden="1" customWidth="1"/>
    <col min="524" max="524" width="9.7109375" style="1" customWidth="1"/>
    <col min="525" max="733" width="13.7109375" style="1"/>
    <col min="734" max="734" width="4.7109375" style="1" customWidth="1"/>
    <col min="735" max="735" width="20.7109375" style="1" customWidth="1"/>
    <col min="736" max="736" width="3" style="1" customWidth="1"/>
    <col min="737" max="737" width="0" style="1" hidden="1" customWidth="1"/>
    <col min="738" max="765" width="11.42578125" style="1" customWidth="1"/>
    <col min="766" max="766" width="12" style="1" customWidth="1"/>
    <col min="767" max="767" width="11.42578125" style="1" customWidth="1"/>
    <col min="768" max="768" width="11.7109375" style="1" customWidth="1"/>
    <col min="769" max="769" width="11.42578125" style="1" customWidth="1"/>
    <col min="770" max="770" width="11.7109375" style="1" customWidth="1"/>
    <col min="771" max="771" width="11.42578125" style="1" customWidth="1"/>
    <col min="772" max="772" width="12.28515625" style="1" customWidth="1"/>
    <col min="773" max="773" width="11.28515625" style="1" customWidth="1"/>
    <col min="774" max="774" width="11.5703125" style="1" customWidth="1"/>
    <col min="775" max="775" width="11.42578125" style="1" customWidth="1"/>
    <col min="776" max="776" width="11.7109375" style="1" customWidth="1"/>
    <col min="777" max="779" width="0" style="1" hidden="1" customWidth="1"/>
    <col min="780" max="780" width="9.7109375" style="1" customWidth="1"/>
    <col min="781" max="989" width="13.7109375" style="1"/>
    <col min="990" max="990" width="4.7109375" style="1" customWidth="1"/>
    <col min="991" max="991" width="20.7109375" style="1" customWidth="1"/>
    <col min="992" max="992" width="3" style="1" customWidth="1"/>
    <col min="993" max="993" width="0" style="1" hidden="1" customWidth="1"/>
    <col min="994" max="1021" width="11.42578125" style="1" customWidth="1"/>
    <col min="1022" max="1022" width="12" style="1" customWidth="1"/>
    <col min="1023" max="1023" width="11.42578125" style="1" customWidth="1"/>
    <col min="1024" max="1024" width="11.7109375" style="1" customWidth="1"/>
    <col min="1025" max="1025" width="11.42578125" style="1" customWidth="1"/>
    <col min="1026" max="1026" width="11.7109375" style="1" customWidth="1"/>
    <col min="1027" max="1027" width="11.42578125" style="1" customWidth="1"/>
    <col min="1028" max="1028" width="12.28515625" style="1" customWidth="1"/>
    <col min="1029" max="1029" width="11.28515625" style="1" customWidth="1"/>
    <col min="1030" max="1030" width="11.5703125" style="1" customWidth="1"/>
    <col min="1031" max="1031" width="11.42578125" style="1" customWidth="1"/>
    <col min="1032" max="1032" width="11.7109375" style="1" customWidth="1"/>
    <col min="1033" max="1035" width="0" style="1" hidden="1" customWidth="1"/>
    <col min="1036" max="1036" width="9.7109375" style="1" customWidth="1"/>
    <col min="1037" max="1245" width="13.7109375" style="1"/>
    <col min="1246" max="1246" width="4.7109375" style="1" customWidth="1"/>
    <col min="1247" max="1247" width="20.7109375" style="1" customWidth="1"/>
    <col min="1248" max="1248" width="3" style="1" customWidth="1"/>
    <col min="1249" max="1249" width="0" style="1" hidden="1" customWidth="1"/>
    <col min="1250" max="1277" width="11.42578125" style="1" customWidth="1"/>
    <col min="1278" max="1278" width="12" style="1" customWidth="1"/>
    <col min="1279" max="1279" width="11.42578125" style="1" customWidth="1"/>
    <col min="1280" max="1280" width="11.7109375" style="1" customWidth="1"/>
    <col min="1281" max="1281" width="11.42578125" style="1" customWidth="1"/>
    <col min="1282" max="1282" width="11.7109375" style="1" customWidth="1"/>
    <col min="1283" max="1283" width="11.42578125" style="1" customWidth="1"/>
    <col min="1284" max="1284" width="12.28515625" style="1" customWidth="1"/>
    <col min="1285" max="1285" width="11.28515625" style="1" customWidth="1"/>
    <col min="1286" max="1286" width="11.5703125" style="1" customWidth="1"/>
    <col min="1287" max="1287" width="11.42578125" style="1" customWidth="1"/>
    <col min="1288" max="1288" width="11.7109375" style="1" customWidth="1"/>
    <col min="1289" max="1291" width="0" style="1" hidden="1" customWidth="1"/>
    <col min="1292" max="1292" width="9.7109375" style="1" customWidth="1"/>
    <col min="1293" max="1501" width="13.7109375" style="1"/>
    <col min="1502" max="1502" width="4.7109375" style="1" customWidth="1"/>
    <col min="1503" max="1503" width="20.7109375" style="1" customWidth="1"/>
    <col min="1504" max="1504" width="3" style="1" customWidth="1"/>
    <col min="1505" max="1505" width="0" style="1" hidden="1" customWidth="1"/>
    <col min="1506" max="1533" width="11.42578125" style="1" customWidth="1"/>
    <col min="1534" max="1534" width="12" style="1" customWidth="1"/>
    <col min="1535" max="1535" width="11.42578125" style="1" customWidth="1"/>
    <col min="1536" max="1536" width="11.7109375" style="1" customWidth="1"/>
    <col min="1537" max="1537" width="11.42578125" style="1" customWidth="1"/>
    <col min="1538" max="1538" width="11.7109375" style="1" customWidth="1"/>
    <col min="1539" max="1539" width="11.42578125" style="1" customWidth="1"/>
    <col min="1540" max="1540" width="12.28515625" style="1" customWidth="1"/>
    <col min="1541" max="1541" width="11.28515625" style="1" customWidth="1"/>
    <col min="1542" max="1542" width="11.5703125" style="1" customWidth="1"/>
    <col min="1543" max="1543" width="11.42578125" style="1" customWidth="1"/>
    <col min="1544" max="1544" width="11.7109375" style="1" customWidth="1"/>
    <col min="1545" max="1547" width="0" style="1" hidden="1" customWidth="1"/>
    <col min="1548" max="1548" width="9.7109375" style="1" customWidth="1"/>
    <col min="1549" max="1757" width="13.7109375" style="1"/>
    <col min="1758" max="1758" width="4.7109375" style="1" customWidth="1"/>
    <col min="1759" max="1759" width="20.7109375" style="1" customWidth="1"/>
    <col min="1760" max="1760" width="3" style="1" customWidth="1"/>
    <col min="1761" max="1761" width="0" style="1" hidden="1" customWidth="1"/>
    <col min="1762" max="1789" width="11.42578125" style="1" customWidth="1"/>
    <col min="1790" max="1790" width="12" style="1" customWidth="1"/>
    <col min="1791" max="1791" width="11.42578125" style="1" customWidth="1"/>
    <col min="1792" max="1792" width="11.7109375" style="1" customWidth="1"/>
    <col min="1793" max="1793" width="11.42578125" style="1" customWidth="1"/>
    <col min="1794" max="1794" width="11.7109375" style="1" customWidth="1"/>
    <col min="1795" max="1795" width="11.42578125" style="1" customWidth="1"/>
    <col min="1796" max="1796" width="12.28515625" style="1" customWidth="1"/>
    <col min="1797" max="1797" width="11.28515625" style="1" customWidth="1"/>
    <col min="1798" max="1798" width="11.5703125" style="1" customWidth="1"/>
    <col min="1799" max="1799" width="11.42578125" style="1" customWidth="1"/>
    <col min="1800" max="1800" width="11.7109375" style="1" customWidth="1"/>
    <col min="1801" max="1803" width="0" style="1" hidden="1" customWidth="1"/>
    <col min="1804" max="1804" width="9.7109375" style="1" customWidth="1"/>
    <col min="1805" max="2013" width="13.7109375" style="1"/>
    <col min="2014" max="2014" width="4.7109375" style="1" customWidth="1"/>
    <col min="2015" max="2015" width="20.7109375" style="1" customWidth="1"/>
    <col min="2016" max="2016" width="3" style="1" customWidth="1"/>
    <col min="2017" max="2017" width="0" style="1" hidden="1" customWidth="1"/>
    <col min="2018" max="2045" width="11.42578125" style="1" customWidth="1"/>
    <col min="2046" max="2046" width="12" style="1" customWidth="1"/>
    <col min="2047" max="2047" width="11.42578125" style="1" customWidth="1"/>
    <col min="2048" max="2048" width="11.7109375" style="1" customWidth="1"/>
    <col min="2049" max="2049" width="11.42578125" style="1" customWidth="1"/>
    <col min="2050" max="2050" width="11.7109375" style="1" customWidth="1"/>
    <col min="2051" max="2051" width="11.42578125" style="1" customWidth="1"/>
    <col min="2052" max="2052" width="12.28515625" style="1" customWidth="1"/>
    <col min="2053" max="2053" width="11.28515625" style="1" customWidth="1"/>
    <col min="2054" max="2054" width="11.5703125" style="1" customWidth="1"/>
    <col min="2055" max="2055" width="11.42578125" style="1" customWidth="1"/>
    <col min="2056" max="2056" width="11.7109375" style="1" customWidth="1"/>
    <col min="2057" max="2059" width="0" style="1" hidden="1" customWidth="1"/>
    <col min="2060" max="2060" width="9.7109375" style="1" customWidth="1"/>
    <col min="2061" max="2269" width="13.7109375" style="1"/>
    <col min="2270" max="2270" width="4.7109375" style="1" customWidth="1"/>
    <col min="2271" max="2271" width="20.7109375" style="1" customWidth="1"/>
    <col min="2272" max="2272" width="3" style="1" customWidth="1"/>
    <col min="2273" max="2273" width="0" style="1" hidden="1" customWidth="1"/>
    <col min="2274" max="2301" width="11.42578125" style="1" customWidth="1"/>
    <col min="2302" max="2302" width="12" style="1" customWidth="1"/>
    <col min="2303" max="2303" width="11.42578125" style="1" customWidth="1"/>
    <col min="2304" max="2304" width="11.7109375" style="1" customWidth="1"/>
    <col min="2305" max="2305" width="11.42578125" style="1" customWidth="1"/>
    <col min="2306" max="2306" width="11.7109375" style="1" customWidth="1"/>
    <col min="2307" max="2307" width="11.42578125" style="1" customWidth="1"/>
    <col min="2308" max="2308" width="12.28515625" style="1" customWidth="1"/>
    <col min="2309" max="2309" width="11.28515625" style="1" customWidth="1"/>
    <col min="2310" max="2310" width="11.5703125" style="1" customWidth="1"/>
    <col min="2311" max="2311" width="11.42578125" style="1" customWidth="1"/>
    <col min="2312" max="2312" width="11.7109375" style="1" customWidth="1"/>
    <col min="2313" max="2315" width="0" style="1" hidden="1" customWidth="1"/>
    <col min="2316" max="2316" width="9.7109375" style="1" customWidth="1"/>
    <col min="2317" max="2525" width="13.7109375" style="1"/>
    <col min="2526" max="2526" width="4.7109375" style="1" customWidth="1"/>
    <col min="2527" max="2527" width="20.7109375" style="1" customWidth="1"/>
    <col min="2528" max="2528" width="3" style="1" customWidth="1"/>
    <col min="2529" max="2529" width="0" style="1" hidden="1" customWidth="1"/>
    <col min="2530" max="2557" width="11.42578125" style="1" customWidth="1"/>
    <col min="2558" max="2558" width="12" style="1" customWidth="1"/>
    <col min="2559" max="2559" width="11.42578125" style="1" customWidth="1"/>
    <col min="2560" max="2560" width="11.7109375" style="1" customWidth="1"/>
    <col min="2561" max="2561" width="11.42578125" style="1" customWidth="1"/>
    <col min="2562" max="2562" width="11.7109375" style="1" customWidth="1"/>
    <col min="2563" max="2563" width="11.42578125" style="1" customWidth="1"/>
    <col min="2564" max="2564" width="12.28515625" style="1" customWidth="1"/>
    <col min="2565" max="2565" width="11.28515625" style="1" customWidth="1"/>
    <col min="2566" max="2566" width="11.5703125" style="1" customWidth="1"/>
    <col min="2567" max="2567" width="11.42578125" style="1" customWidth="1"/>
    <col min="2568" max="2568" width="11.7109375" style="1" customWidth="1"/>
    <col min="2569" max="2571" width="0" style="1" hidden="1" customWidth="1"/>
    <col min="2572" max="2572" width="9.7109375" style="1" customWidth="1"/>
    <col min="2573" max="2781" width="13.7109375" style="1"/>
    <col min="2782" max="2782" width="4.7109375" style="1" customWidth="1"/>
    <col min="2783" max="2783" width="20.7109375" style="1" customWidth="1"/>
    <col min="2784" max="2784" width="3" style="1" customWidth="1"/>
    <col min="2785" max="2785" width="0" style="1" hidden="1" customWidth="1"/>
    <col min="2786" max="2813" width="11.42578125" style="1" customWidth="1"/>
    <col min="2814" max="2814" width="12" style="1" customWidth="1"/>
    <col min="2815" max="2815" width="11.42578125" style="1" customWidth="1"/>
    <col min="2816" max="2816" width="11.7109375" style="1" customWidth="1"/>
    <col min="2817" max="2817" width="11.42578125" style="1" customWidth="1"/>
    <col min="2818" max="2818" width="11.7109375" style="1" customWidth="1"/>
    <col min="2819" max="2819" width="11.42578125" style="1" customWidth="1"/>
    <col min="2820" max="2820" width="12.28515625" style="1" customWidth="1"/>
    <col min="2821" max="2821" width="11.28515625" style="1" customWidth="1"/>
    <col min="2822" max="2822" width="11.5703125" style="1" customWidth="1"/>
    <col min="2823" max="2823" width="11.42578125" style="1" customWidth="1"/>
    <col min="2824" max="2824" width="11.7109375" style="1" customWidth="1"/>
    <col min="2825" max="2827" width="0" style="1" hidden="1" customWidth="1"/>
    <col min="2828" max="2828" width="9.7109375" style="1" customWidth="1"/>
    <col min="2829" max="3037" width="13.7109375" style="1"/>
    <col min="3038" max="3038" width="4.7109375" style="1" customWidth="1"/>
    <col min="3039" max="3039" width="20.7109375" style="1" customWidth="1"/>
    <col min="3040" max="3040" width="3" style="1" customWidth="1"/>
    <col min="3041" max="3041" width="0" style="1" hidden="1" customWidth="1"/>
    <col min="3042" max="3069" width="11.42578125" style="1" customWidth="1"/>
    <col min="3070" max="3070" width="12" style="1" customWidth="1"/>
    <col min="3071" max="3071" width="11.42578125" style="1" customWidth="1"/>
    <col min="3072" max="3072" width="11.7109375" style="1" customWidth="1"/>
    <col min="3073" max="3073" width="11.42578125" style="1" customWidth="1"/>
    <col min="3074" max="3074" width="11.7109375" style="1" customWidth="1"/>
    <col min="3075" max="3075" width="11.42578125" style="1" customWidth="1"/>
    <col min="3076" max="3076" width="12.28515625" style="1" customWidth="1"/>
    <col min="3077" max="3077" width="11.28515625" style="1" customWidth="1"/>
    <col min="3078" max="3078" width="11.5703125" style="1" customWidth="1"/>
    <col min="3079" max="3079" width="11.42578125" style="1" customWidth="1"/>
    <col min="3080" max="3080" width="11.7109375" style="1" customWidth="1"/>
    <col min="3081" max="3083" width="0" style="1" hidden="1" customWidth="1"/>
    <col min="3084" max="3084" width="9.7109375" style="1" customWidth="1"/>
    <col min="3085" max="3293" width="13.7109375" style="1"/>
    <col min="3294" max="3294" width="4.7109375" style="1" customWidth="1"/>
    <col min="3295" max="3295" width="20.7109375" style="1" customWidth="1"/>
    <col min="3296" max="3296" width="3" style="1" customWidth="1"/>
    <col min="3297" max="3297" width="0" style="1" hidden="1" customWidth="1"/>
    <col min="3298" max="3325" width="11.42578125" style="1" customWidth="1"/>
    <col min="3326" max="3326" width="12" style="1" customWidth="1"/>
    <col min="3327" max="3327" width="11.42578125" style="1" customWidth="1"/>
    <col min="3328" max="3328" width="11.7109375" style="1" customWidth="1"/>
    <col min="3329" max="3329" width="11.42578125" style="1" customWidth="1"/>
    <col min="3330" max="3330" width="11.7109375" style="1" customWidth="1"/>
    <col min="3331" max="3331" width="11.42578125" style="1" customWidth="1"/>
    <col min="3332" max="3332" width="12.28515625" style="1" customWidth="1"/>
    <col min="3333" max="3333" width="11.28515625" style="1" customWidth="1"/>
    <col min="3334" max="3334" width="11.5703125" style="1" customWidth="1"/>
    <col min="3335" max="3335" width="11.42578125" style="1" customWidth="1"/>
    <col min="3336" max="3336" width="11.7109375" style="1" customWidth="1"/>
    <col min="3337" max="3339" width="0" style="1" hidden="1" customWidth="1"/>
    <col min="3340" max="3340" width="9.7109375" style="1" customWidth="1"/>
    <col min="3341" max="3549" width="13.7109375" style="1"/>
    <col min="3550" max="3550" width="4.7109375" style="1" customWidth="1"/>
    <col min="3551" max="3551" width="20.7109375" style="1" customWidth="1"/>
    <col min="3552" max="3552" width="3" style="1" customWidth="1"/>
    <col min="3553" max="3553" width="0" style="1" hidden="1" customWidth="1"/>
    <col min="3554" max="3581" width="11.42578125" style="1" customWidth="1"/>
    <col min="3582" max="3582" width="12" style="1" customWidth="1"/>
    <col min="3583" max="3583" width="11.42578125" style="1" customWidth="1"/>
    <col min="3584" max="3584" width="11.7109375" style="1" customWidth="1"/>
    <col min="3585" max="3585" width="11.42578125" style="1" customWidth="1"/>
    <col min="3586" max="3586" width="11.7109375" style="1" customWidth="1"/>
    <col min="3587" max="3587" width="11.42578125" style="1" customWidth="1"/>
    <col min="3588" max="3588" width="12.28515625" style="1" customWidth="1"/>
    <col min="3589" max="3589" width="11.28515625" style="1" customWidth="1"/>
    <col min="3590" max="3590" width="11.5703125" style="1" customWidth="1"/>
    <col min="3591" max="3591" width="11.42578125" style="1" customWidth="1"/>
    <col min="3592" max="3592" width="11.7109375" style="1" customWidth="1"/>
    <col min="3593" max="3595" width="0" style="1" hidden="1" customWidth="1"/>
    <col min="3596" max="3596" width="9.7109375" style="1" customWidth="1"/>
    <col min="3597" max="3805" width="13.7109375" style="1"/>
    <col min="3806" max="3806" width="4.7109375" style="1" customWidth="1"/>
    <col min="3807" max="3807" width="20.7109375" style="1" customWidth="1"/>
    <col min="3808" max="3808" width="3" style="1" customWidth="1"/>
    <col min="3809" max="3809" width="0" style="1" hidden="1" customWidth="1"/>
    <col min="3810" max="3837" width="11.42578125" style="1" customWidth="1"/>
    <col min="3838" max="3838" width="12" style="1" customWidth="1"/>
    <col min="3839" max="3839" width="11.42578125" style="1" customWidth="1"/>
    <col min="3840" max="3840" width="11.7109375" style="1" customWidth="1"/>
    <col min="3841" max="3841" width="11.42578125" style="1" customWidth="1"/>
    <col min="3842" max="3842" width="11.7109375" style="1" customWidth="1"/>
    <col min="3843" max="3843" width="11.42578125" style="1" customWidth="1"/>
    <col min="3844" max="3844" width="12.28515625" style="1" customWidth="1"/>
    <col min="3845" max="3845" width="11.28515625" style="1" customWidth="1"/>
    <col min="3846" max="3846" width="11.5703125" style="1" customWidth="1"/>
    <col min="3847" max="3847" width="11.42578125" style="1" customWidth="1"/>
    <col min="3848" max="3848" width="11.7109375" style="1" customWidth="1"/>
    <col min="3849" max="3851" width="0" style="1" hidden="1" customWidth="1"/>
    <col min="3852" max="3852" width="9.7109375" style="1" customWidth="1"/>
    <col min="3853" max="4061" width="13.7109375" style="1"/>
    <col min="4062" max="4062" width="4.7109375" style="1" customWidth="1"/>
    <col min="4063" max="4063" width="20.7109375" style="1" customWidth="1"/>
    <col min="4064" max="4064" width="3" style="1" customWidth="1"/>
    <col min="4065" max="4065" width="0" style="1" hidden="1" customWidth="1"/>
    <col min="4066" max="4093" width="11.42578125" style="1" customWidth="1"/>
    <col min="4094" max="4094" width="12" style="1" customWidth="1"/>
    <col min="4095" max="4095" width="11.42578125" style="1" customWidth="1"/>
    <col min="4096" max="4096" width="11.7109375" style="1" customWidth="1"/>
    <col min="4097" max="4097" width="11.42578125" style="1" customWidth="1"/>
    <col min="4098" max="4098" width="11.7109375" style="1" customWidth="1"/>
    <col min="4099" max="4099" width="11.42578125" style="1" customWidth="1"/>
    <col min="4100" max="4100" width="12.28515625" style="1" customWidth="1"/>
    <col min="4101" max="4101" width="11.28515625" style="1" customWidth="1"/>
    <col min="4102" max="4102" width="11.5703125" style="1" customWidth="1"/>
    <col min="4103" max="4103" width="11.42578125" style="1" customWidth="1"/>
    <col min="4104" max="4104" width="11.7109375" style="1" customWidth="1"/>
    <col min="4105" max="4107" width="0" style="1" hidden="1" customWidth="1"/>
    <col min="4108" max="4108" width="9.7109375" style="1" customWidth="1"/>
    <col min="4109" max="4317" width="13.7109375" style="1"/>
    <col min="4318" max="4318" width="4.7109375" style="1" customWidth="1"/>
    <col min="4319" max="4319" width="20.7109375" style="1" customWidth="1"/>
    <col min="4320" max="4320" width="3" style="1" customWidth="1"/>
    <col min="4321" max="4321" width="0" style="1" hidden="1" customWidth="1"/>
    <col min="4322" max="4349" width="11.42578125" style="1" customWidth="1"/>
    <col min="4350" max="4350" width="12" style="1" customWidth="1"/>
    <col min="4351" max="4351" width="11.42578125" style="1" customWidth="1"/>
    <col min="4352" max="4352" width="11.7109375" style="1" customWidth="1"/>
    <col min="4353" max="4353" width="11.42578125" style="1" customWidth="1"/>
    <col min="4354" max="4354" width="11.7109375" style="1" customWidth="1"/>
    <col min="4355" max="4355" width="11.42578125" style="1" customWidth="1"/>
    <col min="4356" max="4356" width="12.28515625" style="1" customWidth="1"/>
    <col min="4357" max="4357" width="11.28515625" style="1" customWidth="1"/>
    <col min="4358" max="4358" width="11.5703125" style="1" customWidth="1"/>
    <col min="4359" max="4359" width="11.42578125" style="1" customWidth="1"/>
    <col min="4360" max="4360" width="11.7109375" style="1" customWidth="1"/>
    <col min="4361" max="4363" width="0" style="1" hidden="1" customWidth="1"/>
    <col min="4364" max="4364" width="9.7109375" style="1" customWidth="1"/>
    <col min="4365" max="4573" width="13.7109375" style="1"/>
    <col min="4574" max="4574" width="4.7109375" style="1" customWidth="1"/>
    <col min="4575" max="4575" width="20.7109375" style="1" customWidth="1"/>
    <col min="4576" max="4576" width="3" style="1" customWidth="1"/>
    <col min="4577" max="4577" width="0" style="1" hidden="1" customWidth="1"/>
    <col min="4578" max="4605" width="11.42578125" style="1" customWidth="1"/>
    <col min="4606" max="4606" width="12" style="1" customWidth="1"/>
    <col min="4607" max="4607" width="11.42578125" style="1" customWidth="1"/>
    <col min="4608" max="4608" width="11.7109375" style="1" customWidth="1"/>
    <col min="4609" max="4609" width="11.42578125" style="1" customWidth="1"/>
    <col min="4610" max="4610" width="11.7109375" style="1" customWidth="1"/>
    <col min="4611" max="4611" width="11.42578125" style="1" customWidth="1"/>
    <col min="4612" max="4612" width="12.28515625" style="1" customWidth="1"/>
    <col min="4613" max="4613" width="11.28515625" style="1" customWidth="1"/>
    <col min="4614" max="4614" width="11.5703125" style="1" customWidth="1"/>
    <col min="4615" max="4615" width="11.42578125" style="1" customWidth="1"/>
    <col min="4616" max="4616" width="11.7109375" style="1" customWidth="1"/>
    <col min="4617" max="4619" width="0" style="1" hidden="1" customWidth="1"/>
    <col min="4620" max="4620" width="9.7109375" style="1" customWidth="1"/>
    <col min="4621" max="4829" width="13.7109375" style="1"/>
    <col min="4830" max="4830" width="4.7109375" style="1" customWidth="1"/>
    <col min="4831" max="4831" width="20.7109375" style="1" customWidth="1"/>
    <col min="4832" max="4832" width="3" style="1" customWidth="1"/>
    <col min="4833" max="4833" width="0" style="1" hidden="1" customWidth="1"/>
    <col min="4834" max="4861" width="11.42578125" style="1" customWidth="1"/>
    <col min="4862" max="4862" width="12" style="1" customWidth="1"/>
    <col min="4863" max="4863" width="11.42578125" style="1" customWidth="1"/>
    <col min="4864" max="4864" width="11.7109375" style="1" customWidth="1"/>
    <col min="4865" max="4865" width="11.42578125" style="1" customWidth="1"/>
    <col min="4866" max="4866" width="11.7109375" style="1" customWidth="1"/>
    <col min="4867" max="4867" width="11.42578125" style="1" customWidth="1"/>
    <col min="4868" max="4868" width="12.28515625" style="1" customWidth="1"/>
    <col min="4869" max="4869" width="11.28515625" style="1" customWidth="1"/>
    <col min="4870" max="4870" width="11.5703125" style="1" customWidth="1"/>
    <col min="4871" max="4871" width="11.42578125" style="1" customWidth="1"/>
    <col min="4872" max="4872" width="11.7109375" style="1" customWidth="1"/>
    <col min="4873" max="4875" width="0" style="1" hidden="1" customWidth="1"/>
    <col min="4876" max="4876" width="9.7109375" style="1" customWidth="1"/>
    <col min="4877" max="5085" width="13.7109375" style="1"/>
    <col min="5086" max="5086" width="4.7109375" style="1" customWidth="1"/>
    <col min="5087" max="5087" width="20.7109375" style="1" customWidth="1"/>
    <col min="5088" max="5088" width="3" style="1" customWidth="1"/>
    <col min="5089" max="5089" width="0" style="1" hidden="1" customWidth="1"/>
    <col min="5090" max="5117" width="11.42578125" style="1" customWidth="1"/>
    <col min="5118" max="5118" width="12" style="1" customWidth="1"/>
    <col min="5119" max="5119" width="11.42578125" style="1" customWidth="1"/>
    <col min="5120" max="5120" width="11.7109375" style="1" customWidth="1"/>
    <col min="5121" max="5121" width="11.42578125" style="1" customWidth="1"/>
    <col min="5122" max="5122" width="11.7109375" style="1" customWidth="1"/>
    <col min="5123" max="5123" width="11.42578125" style="1" customWidth="1"/>
    <col min="5124" max="5124" width="12.28515625" style="1" customWidth="1"/>
    <col min="5125" max="5125" width="11.28515625" style="1" customWidth="1"/>
    <col min="5126" max="5126" width="11.5703125" style="1" customWidth="1"/>
    <col min="5127" max="5127" width="11.42578125" style="1" customWidth="1"/>
    <col min="5128" max="5128" width="11.7109375" style="1" customWidth="1"/>
    <col min="5129" max="5131" width="0" style="1" hidden="1" customWidth="1"/>
    <col min="5132" max="5132" width="9.7109375" style="1" customWidth="1"/>
    <col min="5133" max="5341" width="13.7109375" style="1"/>
    <col min="5342" max="5342" width="4.7109375" style="1" customWidth="1"/>
    <col min="5343" max="5343" width="20.7109375" style="1" customWidth="1"/>
    <col min="5344" max="5344" width="3" style="1" customWidth="1"/>
    <col min="5345" max="5345" width="0" style="1" hidden="1" customWidth="1"/>
    <col min="5346" max="5373" width="11.42578125" style="1" customWidth="1"/>
    <col min="5374" max="5374" width="12" style="1" customWidth="1"/>
    <col min="5375" max="5375" width="11.42578125" style="1" customWidth="1"/>
    <col min="5376" max="5376" width="11.7109375" style="1" customWidth="1"/>
    <col min="5377" max="5377" width="11.42578125" style="1" customWidth="1"/>
    <col min="5378" max="5378" width="11.7109375" style="1" customWidth="1"/>
    <col min="5379" max="5379" width="11.42578125" style="1" customWidth="1"/>
    <col min="5380" max="5380" width="12.28515625" style="1" customWidth="1"/>
    <col min="5381" max="5381" width="11.28515625" style="1" customWidth="1"/>
    <col min="5382" max="5382" width="11.5703125" style="1" customWidth="1"/>
    <col min="5383" max="5383" width="11.42578125" style="1" customWidth="1"/>
    <col min="5384" max="5384" width="11.7109375" style="1" customWidth="1"/>
    <col min="5385" max="5387" width="0" style="1" hidden="1" customWidth="1"/>
    <col min="5388" max="5388" width="9.7109375" style="1" customWidth="1"/>
    <col min="5389" max="5597" width="13.7109375" style="1"/>
    <col min="5598" max="5598" width="4.7109375" style="1" customWidth="1"/>
    <col min="5599" max="5599" width="20.7109375" style="1" customWidth="1"/>
    <col min="5600" max="5600" width="3" style="1" customWidth="1"/>
    <col min="5601" max="5601" width="0" style="1" hidden="1" customWidth="1"/>
    <col min="5602" max="5629" width="11.42578125" style="1" customWidth="1"/>
    <col min="5630" max="5630" width="12" style="1" customWidth="1"/>
    <col min="5631" max="5631" width="11.42578125" style="1" customWidth="1"/>
    <col min="5632" max="5632" width="11.7109375" style="1" customWidth="1"/>
    <col min="5633" max="5633" width="11.42578125" style="1" customWidth="1"/>
    <col min="5634" max="5634" width="11.7109375" style="1" customWidth="1"/>
    <col min="5635" max="5635" width="11.42578125" style="1" customWidth="1"/>
    <col min="5636" max="5636" width="12.28515625" style="1" customWidth="1"/>
    <col min="5637" max="5637" width="11.28515625" style="1" customWidth="1"/>
    <col min="5638" max="5638" width="11.5703125" style="1" customWidth="1"/>
    <col min="5639" max="5639" width="11.42578125" style="1" customWidth="1"/>
    <col min="5640" max="5640" width="11.7109375" style="1" customWidth="1"/>
    <col min="5641" max="5643" width="0" style="1" hidden="1" customWidth="1"/>
    <col min="5644" max="5644" width="9.7109375" style="1" customWidth="1"/>
    <col min="5645" max="5853" width="13.7109375" style="1"/>
    <col min="5854" max="5854" width="4.7109375" style="1" customWidth="1"/>
    <col min="5855" max="5855" width="20.7109375" style="1" customWidth="1"/>
    <col min="5856" max="5856" width="3" style="1" customWidth="1"/>
    <col min="5857" max="5857" width="0" style="1" hidden="1" customWidth="1"/>
    <col min="5858" max="5885" width="11.42578125" style="1" customWidth="1"/>
    <col min="5886" max="5886" width="12" style="1" customWidth="1"/>
    <col min="5887" max="5887" width="11.42578125" style="1" customWidth="1"/>
    <col min="5888" max="5888" width="11.7109375" style="1" customWidth="1"/>
    <col min="5889" max="5889" width="11.42578125" style="1" customWidth="1"/>
    <col min="5890" max="5890" width="11.7109375" style="1" customWidth="1"/>
    <col min="5891" max="5891" width="11.42578125" style="1" customWidth="1"/>
    <col min="5892" max="5892" width="12.28515625" style="1" customWidth="1"/>
    <col min="5893" max="5893" width="11.28515625" style="1" customWidth="1"/>
    <col min="5894" max="5894" width="11.5703125" style="1" customWidth="1"/>
    <col min="5895" max="5895" width="11.42578125" style="1" customWidth="1"/>
    <col min="5896" max="5896" width="11.7109375" style="1" customWidth="1"/>
    <col min="5897" max="5899" width="0" style="1" hidden="1" customWidth="1"/>
    <col min="5900" max="5900" width="9.7109375" style="1" customWidth="1"/>
    <col min="5901" max="6109" width="13.7109375" style="1"/>
    <col min="6110" max="6110" width="4.7109375" style="1" customWidth="1"/>
    <col min="6111" max="6111" width="20.7109375" style="1" customWidth="1"/>
    <col min="6112" max="6112" width="3" style="1" customWidth="1"/>
    <col min="6113" max="6113" width="0" style="1" hidden="1" customWidth="1"/>
    <col min="6114" max="6141" width="11.42578125" style="1" customWidth="1"/>
    <col min="6142" max="6142" width="12" style="1" customWidth="1"/>
    <col min="6143" max="6143" width="11.42578125" style="1" customWidth="1"/>
    <col min="6144" max="6144" width="11.7109375" style="1" customWidth="1"/>
    <col min="6145" max="6145" width="11.42578125" style="1" customWidth="1"/>
    <col min="6146" max="6146" width="11.7109375" style="1" customWidth="1"/>
    <col min="6147" max="6147" width="11.42578125" style="1" customWidth="1"/>
    <col min="6148" max="6148" width="12.28515625" style="1" customWidth="1"/>
    <col min="6149" max="6149" width="11.28515625" style="1" customWidth="1"/>
    <col min="6150" max="6150" width="11.5703125" style="1" customWidth="1"/>
    <col min="6151" max="6151" width="11.42578125" style="1" customWidth="1"/>
    <col min="6152" max="6152" width="11.7109375" style="1" customWidth="1"/>
    <col min="6153" max="6155" width="0" style="1" hidden="1" customWidth="1"/>
    <col min="6156" max="6156" width="9.7109375" style="1" customWidth="1"/>
    <col min="6157" max="6365" width="13.7109375" style="1"/>
    <col min="6366" max="6366" width="4.7109375" style="1" customWidth="1"/>
    <col min="6367" max="6367" width="20.7109375" style="1" customWidth="1"/>
    <col min="6368" max="6368" width="3" style="1" customWidth="1"/>
    <col min="6369" max="6369" width="0" style="1" hidden="1" customWidth="1"/>
    <col min="6370" max="6397" width="11.42578125" style="1" customWidth="1"/>
    <col min="6398" max="6398" width="12" style="1" customWidth="1"/>
    <col min="6399" max="6399" width="11.42578125" style="1" customWidth="1"/>
    <col min="6400" max="6400" width="11.7109375" style="1" customWidth="1"/>
    <col min="6401" max="6401" width="11.42578125" style="1" customWidth="1"/>
    <col min="6402" max="6402" width="11.7109375" style="1" customWidth="1"/>
    <col min="6403" max="6403" width="11.42578125" style="1" customWidth="1"/>
    <col min="6404" max="6404" width="12.28515625" style="1" customWidth="1"/>
    <col min="6405" max="6405" width="11.28515625" style="1" customWidth="1"/>
    <col min="6406" max="6406" width="11.5703125" style="1" customWidth="1"/>
    <col min="6407" max="6407" width="11.42578125" style="1" customWidth="1"/>
    <col min="6408" max="6408" width="11.7109375" style="1" customWidth="1"/>
    <col min="6409" max="6411" width="0" style="1" hidden="1" customWidth="1"/>
    <col min="6412" max="6412" width="9.7109375" style="1" customWidth="1"/>
    <col min="6413" max="6621" width="13.7109375" style="1"/>
    <col min="6622" max="6622" width="4.7109375" style="1" customWidth="1"/>
    <col min="6623" max="6623" width="20.7109375" style="1" customWidth="1"/>
    <col min="6624" max="6624" width="3" style="1" customWidth="1"/>
    <col min="6625" max="6625" width="0" style="1" hidden="1" customWidth="1"/>
    <col min="6626" max="6653" width="11.42578125" style="1" customWidth="1"/>
    <col min="6654" max="6654" width="12" style="1" customWidth="1"/>
    <col min="6655" max="6655" width="11.42578125" style="1" customWidth="1"/>
    <col min="6656" max="6656" width="11.7109375" style="1" customWidth="1"/>
    <col min="6657" max="6657" width="11.42578125" style="1" customWidth="1"/>
    <col min="6658" max="6658" width="11.7109375" style="1" customWidth="1"/>
    <col min="6659" max="6659" width="11.42578125" style="1" customWidth="1"/>
    <col min="6660" max="6660" width="12.28515625" style="1" customWidth="1"/>
    <col min="6661" max="6661" width="11.28515625" style="1" customWidth="1"/>
    <col min="6662" max="6662" width="11.5703125" style="1" customWidth="1"/>
    <col min="6663" max="6663" width="11.42578125" style="1" customWidth="1"/>
    <col min="6664" max="6664" width="11.7109375" style="1" customWidth="1"/>
    <col min="6665" max="6667" width="0" style="1" hidden="1" customWidth="1"/>
    <col min="6668" max="6668" width="9.7109375" style="1" customWidth="1"/>
    <col min="6669" max="6877" width="13.7109375" style="1"/>
    <col min="6878" max="6878" width="4.7109375" style="1" customWidth="1"/>
    <col min="6879" max="6879" width="20.7109375" style="1" customWidth="1"/>
    <col min="6880" max="6880" width="3" style="1" customWidth="1"/>
    <col min="6881" max="6881" width="0" style="1" hidden="1" customWidth="1"/>
    <col min="6882" max="6909" width="11.42578125" style="1" customWidth="1"/>
    <col min="6910" max="6910" width="12" style="1" customWidth="1"/>
    <col min="6911" max="6911" width="11.42578125" style="1" customWidth="1"/>
    <col min="6912" max="6912" width="11.7109375" style="1" customWidth="1"/>
    <col min="6913" max="6913" width="11.42578125" style="1" customWidth="1"/>
    <col min="6914" max="6914" width="11.7109375" style="1" customWidth="1"/>
    <col min="6915" max="6915" width="11.42578125" style="1" customWidth="1"/>
    <col min="6916" max="6916" width="12.28515625" style="1" customWidth="1"/>
    <col min="6917" max="6917" width="11.28515625" style="1" customWidth="1"/>
    <col min="6918" max="6918" width="11.5703125" style="1" customWidth="1"/>
    <col min="6919" max="6919" width="11.42578125" style="1" customWidth="1"/>
    <col min="6920" max="6920" width="11.7109375" style="1" customWidth="1"/>
    <col min="6921" max="6923" width="0" style="1" hidden="1" customWidth="1"/>
    <col min="6924" max="6924" width="9.7109375" style="1" customWidth="1"/>
    <col min="6925" max="7133" width="13.7109375" style="1"/>
    <col min="7134" max="7134" width="4.7109375" style="1" customWidth="1"/>
    <col min="7135" max="7135" width="20.7109375" style="1" customWidth="1"/>
    <col min="7136" max="7136" width="3" style="1" customWidth="1"/>
    <col min="7137" max="7137" width="0" style="1" hidden="1" customWidth="1"/>
    <col min="7138" max="7165" width="11.42578125" style="1" customWidth="1"/>
    <col min="7166" max="7166" width="12" style="1" customWidth="1"/>
    <col min="7167" max="7167" width="11.42578125" style="1" customWidth="1"/>
    <col min="7168" max="7168" width="11.7109375" style="1" customWidth="1"/>
    <col min="7169" max="7169" width="11.42578125" style="1" customWidth="1"/>
    <col min="7170" max="7170" width="11.7109375" style="1" customWidth="1"/>
    <col min="7171" max="7171" width="11.42578125" style="1" customWidth="1"/>
    <col min="7172" max="7172" width="12.28515625" style="1" customWidth="1"/>
    <col min="7173" max="7173" width="11.28515625" style="1" customWidth="1"/>
    <col min="7174" max="7174" width="11.5703125" style="1" customWidth="1"/>
    <col min="7175" max="7175" width="11.42578125" style="1" customWidth="1"/>
    <col min="7176" max="7176" width="11.7109375" style="1" customWidth="1"/>
    <col min="7177" max="7179" width="0" style="1" hidden="1" customWidth="1"/>
    <col min="7180" max="7180" width="9.7109375" style="1" customWidth="1"/>
    <col min="7181" max="7389" width="13.7109375" style="1"/>
    <col min="7390" max="7390" width="4.7109375" style="1" customWidth="1"/>
    <col min="7391" max="7391" width="20.7109375" style="1" customWidth="1"/>
    <col min="7392" max="7392" width="3" style="1" customWidth="1"/>
    <col min="7393" max="7393" width="0" style="1" hidden="1" customWidth="1"/>
    <col min="7394" max="7421" width="11.42578125" style="1" customWidth="1"/>
    <col min="7422" max="7422" width="12" style="1" customWidth="1"/>
    <col min="7423" max="7423" width="11.42578125" style="1" customWidth="1"/>
    <col min="7424" max="7424" width="11.7109375" style="1" customWidth="1"/>
    <col min="7425" max="7425" width="11.42578125" style="1" customWidth="1"/>
    <col min="7426" max="7426" width="11.7109375" style="1" customWidth="1"/>
    <col min="7427" max="7427" width="11.42578125" style="1" customWidth="1"/>
    <col min="7428" max="7428" width="12.28515625" style="1" customWidth="1"/>
    <col min="7429" max="7429" width="11.28515625" style="1" customWidth="1"/>
    <col min="7430" max="7430" width="11.5703125" style="1" customWidth="1"/>
    <col min="7431" max="7431" width="11.42578125" style="1" customWidth="1"/>
    <col min="7432" max="7432" width="11.7109375" style="1" customWidth="1"/>
    <col min="7433" max="7435" width="0" style="1" hidden="1" customWidth="1"/>
    <col min="7436" max="7436" width="9.7109375" style="1" customWidth="1"/>
    <col min="7437" max="7645" width="13.7109375" style="1"/>
    <col min="7646" max="7646" width="4.7109375" style="1" customWidth="1"/>
    <col min="7647" max="7647" width="20.7109375" style="1" customWidth="1"/>
    <col min="7648" max="7648" width="3" style="1" customWidth="1"/>
    <col min="7649" max="7649" width="0" style="1" hidden="1" customWidth="1"/>
    <col min="7650" max="7677" width="11.42578125" style="1" customWidth="1"/>
    <col min="7678" max="7678" width="12" style="1" customWidth="1"/>
    <col min="7679" max="7679" width="11.42578125" style="1" customWidth="1"/>
    <col min="7680" max="7680" width="11.7109375" style="1" customWidth="1"/>
    <col min="7681" max="7681" width="11.42578125" style="1" customWidth="1"/>
    <col min="7682" max="7682" width="11.7109375" style="1" customWidth="1"/>
    <col min="7683" max="7683" width="11.42578125" style="1" customWidth="1"/>
    <col min="7684" max="7684" width="12.28515625" style="1" customWidth="1"/>
    <col min="7685" max="7685" width="11.28515625" style="1" customWidth="1"/>
    <col min="7686" max="7686" width="11.5703125" style="1" customWidth="1"/>
    <col min="7687" max="7687" width="11.42578125" style="1" customWidth="1"/>
    <col min="7688" max="7688" width="11.7109375" style="1" customWidth="1"/>
    <col min="7689" max="7691" width="0" style="1" hidden="1" customWidth="1"/>
    <col min="7692" max="7692" width="9.7109375" style="1" customWidth="1"/>
    <col min="7693" max="7901" width="13.7109375" style="1"/>
    <col min="7902" max="7902" width="4.7109375" style="1" customWidth="1"/>
    <col min="7903" max="7903" width="20.7109375" style="1" customWidth="1"/>
    <col min="7904" max="7904" width="3" style="1" customWidth="1"/>
    <col min="7905" max="7905" width="0" style="1" hidden="1" customWidth="1"/>
    <col min="7906" max="7933" width="11.42578125" style="1" customWidth="1"/>
    <col min="7934" max="7934" width="12" style="1" customWidth="1"/>
    <col min="7935" max="7935" width="11.42578125" style="1" customWidth="1"/>
    <col min="7936" max="7936" width="11.7109375" style="1" customWidth="1"/>
    <col min="7937" max="7937" width="11.42578125" style="1" customWidth="1"/>
    <col min="7938" max="7938" width="11.7109375" style="1" customWidth="1"/>
    <col min="7939" max="7939" width="11.42578125" style="1" customWidth="1"/>
    <col min="7940" max="7940" width="12.28515625" style="1" customWidth="1"/>
    <col min="7941" max="7941" width="11.28515625" style="1" customWidth="1"/>
    <col min="7942" max="7942" width="11.5703125" style="1" customWidth="1"/>
    <col min="7943" max="7943" width="11.42578125" style="1" customWidth="1"/>
    <col min="7944" max="7944" width="11.7109375" style="1" customWidth="1"/>
    <col min="7945" max="7947" width="0" style="1" hidden="1" customWidth="1"/>
    <col min="7948" max="7948" width="9.7109375" style="1" customWidth="1"/>
    <col min="7949" max="8157" width="13.7109375" style="1"/>
    <col min="8158" max="8158" width="4.7109375" style="1" customWidth="1"/>
    <col min="8159" max="8159" width="20.7109375" style="1" customWidth="1"/>
    <col min="8160" max="8160" width="3" style="1" customWidth="1"/>
    <col min="8161" max="8161" width="0" style="1" hidden="1" customWidth="1"/>
    <col min="8162" max="8189" width="11.42578125" style="1" customWidth="1"/>
    <col min="8190" max="8190" width="12" style="1" customWidth="1"/>
    <col min="8191" max="8191" width="11.42578125" style="1" customWidth="1"/>
    <col min="8192" max="8192" width="11.7109375" style="1" customWidth="1"/>
    <col min="8193" max="8193" width="11.42578125" style="1" customWidth="1"/>
    <col min="8194" max="8194" width="11.7109375" style="1" customWidth="1"/>
    <col min="8195" max="8195" width="11.42578125" style="1" customWidth="1"/>
    <col min="8196" max="8196" width="12.28515625" style="1" customWidth="1"/>
    <col min="8197" max="8197" width="11.28515625" style="1" customWidth="1"/>
    <col min="8198" max="8198" width="11.5703125" style="1" customWidth="1"/>
    <col min="8199" max="8199" width="11.42578125" style="1" customWidth="1"/>
    <col min="8200" max="8200" width="11.7109375" style="1" customWidth="1"/>
    <col min="8201" max="8203" width="0" style="1" hidden="1" customWidth="1"/>
    <col min="8204" max="8204" width="9.7109375" style="1" customWidth="1"/>
    <col min="8205" max="8413" width="13.7109375" style="1"/>
    <col min="8414" max="8414" width="4.7109375" style="1" customWidth="1"/>
    <col min="8415" max="8415" width="20.7109375" style="1" customWidth="1"/>
    <col min="8416" max="8416" width="3" style="1" customWidth="1"/>
    <col min="8417" max="8417" width="0" style="1" hidden="1" customWidth="1"/>
    <col min="8418" max="8445" width="11.42578125" style="1" customWidth="1"/>
    <col min="8446" max="8446" width="12" style="1" customWidth="1"/>
    <col min="8447" max="8447" width="11.42578125" style="1" customWidth="1"/>
    <col min="8448" max="8448" width="11.7109375" style="1" customWidth="1"/>
    <col min="8449" max="8449" width="11.42578125" style="1" customWidth="1"/>
    <col min="8450" max="8450" width="11.7109375" style="1" customWidth="1"/>
    <col min="8451" max="8451" width="11.42578125" style="1" customWidth="1"/>
    <col min="8452" max="8452" width="12.28515625" style="1" customWidth="1"/>
    <col min="8453" max="8453" width="11.28515625" style="1" customWidth="1"/>
    <col min="8454" max="8454" width="11.5703125" style="1" customWidth="1"/>
    <col min="8455" max="8455" width="11.42578125" style="1" customWidth="1"/>
    <col min="8456" max="8456" width="11.7109375" style="1" customWidth="1"/>
    <col min="8457" max="8459" width="0" style="1" hidden="1" customWidth="1"/>
    <col min="8460" max="8460" width="9.7109375" style="1" customWidth="1"/>
    <col min="8461" max="8669" width="13.7109375" style="1"/>
    <col min="8670" max="8670" width="4.7109375" style="1" customWidth="1"/>
    <col min="8671" max="8671" width="20.7109375" style="1" customWidth="1"/>
    <col min="8672" max="8672" width="3" style="1" customWidth="1"/>
    <col min="8673" max="8673" width="0" style="1" hidden="1" customWidth="1"/>
    <col min="8674" max="8701" width="11.42578125" style="1" customWidth="1"/>
    <col min="8702" max="8702" width="12" style="1" customWidth="1"/>
    <col min="8703" max="8703" width="11.42578125" style="1" customWidth="1"/>
    <col min="8704" max="8704" width="11.7109375" style="1" customWidth="1"/>
    <col min="8705" max="8705" width="11.42578125" style="1" customWidth="1"/>
    <col min="8706" max="8706" width="11.7109375" style="1" customWidth="1"/>
    <col min="8707" max="8707" width="11.42578125" style="1" customWidth="1"/>
    <col min="8708" max="8708" width="12.28515625" style="1" customWidth="1"/>
    <col min="8709" max="8709" width="11.28515625" style="1" customWidth="1"/>
    <col min="8710" max="8710" width="11.5703125" style="1" customWidth="1"/>
    <col min="8711" max="8711" width="11.42578125" style="1" customWidth="1"/>
    <col min="8712" max="8712" width="11.7109375" style="1" customWidth="1"/>
    <col min="8713" max="8715" width="0" style="1" hidden="1" customWidth="1"/>
    <col min="8716" max="8716" width="9.7109375" style="1" customWidth="1"/>
    <col min="8717" max="8925" width="13.7109375" style="1"/>
    <col min="8926" max="8926" width="4.7109375" style="1" customWidth="1"/>
    <col min="8927" max="8927" width="20.7109375" style="1" customWidth="1"/>
    <col min="8928" max="8928" width="3" style="1" customWidth="1"/>
    <col min="8929" max="8929" width="0" style="1" hidden="1" customWidth="1"/>
    <col min="8930" max="8957" width="11.42578125" style="1" customWidth="1"/>
    <col min="8958" max="8958" width="12" style="1" customWidth="1"/>
    <col min="8959" max="8959" width="11.42578125" style="1" customWidth="1"/>
    <col min="8960" max="8960" width="11.7109375" style="1" customWidth="1"/>
    <col min="8961" max="8961" width="11.42578125" style="1" customWidth="1"/>
    <col min="8962" max="8962" width="11.7109375" style="1" customWidth="1"/>
    <col min="8963" max="8963" width="11.42578125" style="1" customWidth="1"/>
    <col min="8964" max="8964" width="12.28515625" style="1" customWidth="1"/>
    <col min="8965" max="8965" width="11.28515625" style="1" customWidth="1"/>
    <col min="8966" max="8966" width="11.5703125" style="1" customWidth="1"/>
    <col min="8967" max="8967" width="11.42578125" style="1" customWidth="1"/>
    <col min="8968" max="8968" width="11.7109375" style="1" customWidth="1"/>
    <col min="8969" max="8971" width="0" style="1" hidden="1" customWidth="1"/>
    <col min="8972" max="8972" width="9.7109375" style="1" customWidth="1"/>
    <col min="8973" max="9181" width="13.7109375" style="1"/>
    <col min="9182" max="9182" width="4.7109375" style="1" customWidth="1"/>
    <col min="9183" max="9183" width="20.7109375" style="1" customWidth="1"/>
    <col min="9184" max="9184" width="3" style="1" customWidth="1"/>
    <col min="9185" max="9185" width="0" style="1" hidden="1" customWidth="1"/>
    <col min="9186" max="9213" width="11.42578125" style="1" customWidth="1"/>
    <col min="9214" max="9214" width="12" style="1" customWidth="1"/>
    <col min="9215" max="9215" width="11.42578125" style="1" customWidth="1"/>
    <col min="9216" max="9216" width="11.7109375" style="1" customWidth="1"/>
    <col min="9217" max="9217" width="11.42578125" style="1" customWidth="1"/>
    <col min="9218" max="9218" width="11.7109375" style="1" customWidth="1"/>
    <col min="9219" max="9219" width="11.42578125" style="1" customWidth="1"/>
    <col min="9220" max="9220" width="12.28515625" style="1" customWidth="1"/>
    <col min="9221" max="9221" width="11.28515625" style="1" customWidth="1"/>
    <col min="9222" max="9222" width="11.5703125" style="1" customWidth="1"/>
    <col min="9223" max="9223" width="11.42578125" style="1" customWidth="1"/>
    <col min="9224" max="9224" width="11.7109375" style="1" customWidth="1"/>
    <col min="9225" max="9227" width="0" style="1" hidden="1" customWidth="1"/>
    <col min="9228" max="9228" width="9.7109375" style="1" customWidth="1"/>
    <col min="9229" max="9437" width="13.7109375" style="1"/>
    <col min="9438" max="9438" width="4.7109375" style="1" customWidth="1"/>
    <col min="9439" max="9439" width="20.7109375" style="1" customWidth="1"/>
    <col min="9440" max="9440" width="3" style="1" customWidth="1"/>
    <col min="9441" max="9441" width="0" style="1" hidden="1" customWidth="1"/>
    <col min="9442" max="9469" width="11.42578125" style="1" customWidth="1"/>
    <col min="9470" max="9470" width="12" style="1" customWidth="1"/>
    <col min="9471" max="9471" width="11.42578125" style="1" customWidth="1"/>
    <col min="9472" max="9472" width="11.7109375" style="1" customWidth="1"/>
    <col min="9473" max="9473" width="11.42578125" style="1" customWidth="1"/>
    <col min="9474" max="9474" width="11.7109375" style="1" customWidth="1"/>
    <col min="9475" max="9475" width="11.42578125" style="1" customWidth="1"/>
    <col min="9476" max="9476" width="12.28515625" style="1" customWidth="1"/>
    <col min="9477" max="9477" width="11.28515625" style="1" customWidth="1"/>
    <col min="9478" max="9478" width="11.5703125" style="1" customWidth="1"/>
    <col min="9479" max="9479" width="11.42578125" style="1" customWidth="1"/>
    <col min="9480" max="9480" width="11.7109375" style="1" customWidth="1"/>
    <col min="9481" max="9483" width="0" style="1" hidden="1" customWidth="1"/>
    <col min="9484" max="9484" width="9.7109375" style="1" customWidth="1"/>
    <col min="9485" max="9693" width="13.7109375" style="1"/>
    <col min="9694" max="9694" width="4.7109375" style="1" customWidth="1"/>
    <col min="9695" max="9695" width="20.7109375" style="1" customWidth="1"/>
    <col min="9696" max="9696" width="3" style="1" customWidth="1"/>
    <col min="9697" max="9697" width="0" style="1" hidden="1" customWidth="1"/>
    <col min="9698" max="9725" width="11.42578125" style="1" customWidth="1"/>
    <col min="9726" max="9726" width="12" style="1" customWidth="1"/>
    <col min="9727" max="9727" width="11.42578125" style="1" customWidth="1"/>
    <col min="9728" max="9728" width="11.7109375" style="1" customWidth="1"/>
    <col min="9729" max="9729" width="11.42578125" style="1" customWidth="1"/>
    <col min="9730" max="9730" width="11.7109375" style="1" customWidth="1"/>
    <col min="9731" max="9731" width="11.42578125" style="1" customWidth="1"/>
    <col min="9732" max="9732" width="12.28515625" style="1" customWidth="1"/>
    <col min="9733" max="9733" width="11.28515625" style="1" customWidth="1"/>
    <col min="9734" max="9734" width="11.5703125" style="1" customWidth="1"/>
    <col min="9735" max="9735" width="11.42578125" style="1" customWidth="1"/>
    <col min="9736" max="9736" width="11.7109375" style="1" customWidth="1"/>
    <col min="9737" max="9739" width="0" style="1" hidden="1" customWidth="1"/>
    <col min="9740" max="9740" width="9.7109375" style="1" customWidth="1"/>
    <col min="9741" max="9949" width="13.7109375" style="1"/>
    <col min="9950" max="9950" width="4.7109375" style="1" customWidth="1"/>
    <col min="9951" max="9951" width="20.7109375" style="1" customWidth="1"/>
    <col min="9952" max="9952" width="3" style="1" customWidth="1"/>
    <col min="9953" max="9953" width="0" style="1" hidden="1" customWidth="1"/>
    <col min="9954" max="9981" width="11.42578125" style="1" customWidth="1"/>
    <col min="9982" max="9982" width="12" style="1" customWidth="1"/>
    <col min="9983" max="9983" width="11.42578125" style="1" customWidth="1"/>
    <col min="9984" max="9984" width="11.7109375" style="1" customWidth="1"/>
    <col min="9985" max="9985" width="11.42578125" style="1" customWidth="1"/>
    <col min="9986" max="9986" width="11.7109375" style="1" customWidth="1"/>
    <col min="9987" max="9987" width="11.42578125" style="1" customWidth="1"/>
    <col min="9988" max="9988" width="12.28515625" style="1" customWidth="1"/>
    <col min="9989" max="9989" width="11.28515625" style="1" customWidth="1"/>
    <col min="9990" max="9990" width="11.5703125" style="1" customWidth="1"/>
    <col min="9991" max="9991" width="11.42578125" style="1" customWidth="1"/>
    <col min="9992" max="9992" width="11.7109375" style="1" customWidth="1"/>
    <col min="9993" max="9995" width="0" style="1" hidden="1" customWidth="1"/>
    <col min="9996" max="9996" width="9.7109375" style="1" customWidth="1"/>
    <col min="9997" max="10205" width="13.7109375" style="1"/>
    <col min="10206" max="10206" width="4.7109375" style="1" customWidth="1"/>
    <col min="10207" max="10207" width="20.7109375" style="1" customWidth="1"/>
    <col min="10208" max="10208" width="3" style="1" customWidth="1"/>
    <col min="10209" max="10209" width="0" style="1" hidden="1" customWidth="1"/>
    <col min="10210" max="10237" width="11.42578125" style="1" customWidth="1"/>
    <col min="10238" max="10238" width="12" style="1" customWidth="1"/>
    <col min="10239" max="10239" width="11.42578125" style="1" customWidth="1"/>
    <col min="10240" max="10240" width="11.7109375" style="1" customWidth="1"/>
    <col min="10241" max="10241" width="11.42578125" style="1" customWidth="1"/>
    <col min="10242" max="10242" width="11.7109375" style="1" customWidth="1"/>
    <col min="10243" max="10243" width="11.42578125" style="1" customWidth="1"/>
    <col min="10244" max="10244" width="12.28515625" style="1" customWidth="1"/>
    <col min="10245" max="10245" width="11.28515625" style="1" customWidth="1"/>
    <col min="10246" max="10246" width="11.5703125" style="1" customWidth="1"/>
    <col min="10247" max="10247" width="11.42578125" style="1" customWidth="1"/>
    <col min="10248" max="10248" width="11.7109375" style="1" customWidth="1"/>
    <col min="10249" max="10251" width="0" style="1" hidden="1" customWidth="1"/>
    <col min="10252" max="10252" width="9.7109375" style="1" customWidth="1"/>
    <col min="10253" max="10461" width="13.7109375" style="1"/>
    <col min="10462" max="10462" width="4.7109375" style="1" customWidth="1"/>
    <col min="10463" max="10463" width="20.7109375" style="1" customWidth="1"/>
    <col min="10464" max="10464" width="3" style="1" customWidth="1"/>
    <col min="10465" max="10465" width="0" style="1" hidden="1" customWidth="1"/>
    <col min="10466" max="10493" width="11.42578125" style="1" customWidth="1"/>
    <col min="10494" max="10494" width="12" style="1" customWidth="1"/>
    <col min="10495" max="10495" width="11.42578125" style="1" customWidth="1"/>
    <col min="10496" max="10496" width="11.7109375" style="1" customWidth="1"/>
    <col min="10497" max="10497" width="11.42578125" style="1" customWidth="1"/>
    <col min="10498" max="10498" width="11.7109375" style="1" customWidth="1"/>
    <col min="10499" max="10499" width="11.42578125" style="1" customWidth="1"/>
    <col min="10500" max="10500" width="12.28515625" style="1" customWidth="1"/>
    <col min="10501" max="10501" width="11.28515625" style="1" customWidth="1"/>
    <col min="10502" max="10502" width="11.5703125" style="1" customWidth="1"/>
    <col min="10503" max="10503" width="11.42578125" style="1" customWidth="1"/>
    <col min="10504" max="10504" width="11.7109375" style="1" customWidth="1"/>
    <col min="10505" max="10507" width="0" style="1" hidden="1" customWidth="1"/>
    <col min="10508" max="10508" width="9.7109375" style="1" customWidth="1"/>
    <col min="10509" max="10717" width="13.7109375" style="1"/>
    <col min="10718" max="10718" width="4.7109375" style="1" customWidth="1"/>
    <col min="10719" max="10719" width="20.7109375" style="1" customWidth="1"/>
    <col min="10720" max="10720" width="3" style="1" customWidth="1"/>
    <col min="10721" max="10721" width="0" style="1" hidden="1" customWidth="1"/>
    <col min="10722" max="10749" width="11.42578125" style="1" customWidth="1"/>
    <col min="10750" max="10750" width="12" style="1" customWidth="1"/>
    <col min="10751" max="10751" width="11.42578125" style="1" customWidth="1"/>
    <col min="10752" max="10752" width="11.7109375" style="1" customWidth="1"/>
    <col min="10753" max="10753" width="11.42578125" style="1" customWidth="1"/>
    <col min="10754" max="10754" width="11.7109375" style="1" customWidth="1"/>
    <col min="10755" max="10755" width="11.42578125" style="1" customWidth="1"/>
    <col min="10756" max="10756" width="12.28515625" style="1" customWidth="1"/>
    <col min="10757" max="10757" width="11.28515625" style="1" customWidth="1"/>
    <col min="10758" max="10758" width="11.5703125" style="1" customWidth="1"/>
    <col min="10759" max="10759" width="11.42578125" style="1" customWidth="1"/>
    <col min="10760" max="10760" width="11.7109375" style="1" customWidth="1"/>
    <col min="10761" max="10763" width="0" style="1" hidden="1" customWidth="1"/>
    <col min="10764" max="10764" width="9.7109375" style="1" customWidth="1"/>
    <col min="10765" max="10973" width="13.7109375" style="1"/>
    <col min="10974" max="10974" width="4.7109375" style="1" customWidth="1"/>
    <col min="10975" max="10975" width="20.7109375" style="1" customWidth="1"/>
    <col min="10976" max="10976" width="3" style="1" customWidth="1"/>
    <col min="10977" max="10977" width="0" style="1" hidden="1" customWidth="1"/>
    <col min="10978" max="11005" width="11.42578125" style="1" customWidth="1"/>
    <col min="11006" max="11006" width="12" style="1" customWidth="1"/>
    <col min="11007" max="11007" width="11.42578125" style="1" customWidth="1"/>
    <col min="11008" max="11008" width="11.7109375" style="1" customWidth="1"/>
    <col min="11009" max="11009" width="11.42578125" style="1" customWidth="1"/>
    <col min="11010" max="11010" width="11.7109375" style="1" customWidth="1"/>
    <col min="11011" max="11011" width="11.42578125" style="1" customWidth="1"/>
    <col min="11012" max="11012" width="12.28515625" style="1" customWidth="1"/>
    <col min="11013" max="11013" width="11.28515625" style="1" customWidth="1"/>
    <col min="11014" max="11014" width="11.5703125" style="1" customWidth="1"/>
    <col min="11015" max="11015" width="11.42578125" style="1" customWidth="1"/>
    <col min="11016" max="11016" width="11.7109375" style="1" customWidth="1"/>
    <col min="11017" max="11019" width="0" style="1" hidden="1" customWidth="1"/>
    <col min="11020" max="11020" width="9.7109375" style="1" customWidth="1"/>
    <col min="11021" max="11229" width="13.7109375" style="1"/>
    <col min="11230" max="11230" width="4.7109375" style="1" customWidth="1"/>
    <col min="11231" max="11231" width="20.7109375" style="1" customWidth="1"/>
    <col min="11232" max="11232" width="3" style="1" customWidth="1"/>
    <col min="11233" max="11233" width="0" style="1" hidden="1" customWidth="1"/>
    <col min="11234" max="11261" width="11.42578125" style="1" customWidth="1"/>
    <col min="11262" max="11262" width="12" style="1" customWidth="1"/>
    <col min="11263" max="11263" width="11.42578125" style="1" customWidth="1"/>
    <col min="11264" max="11264" width="11.7109375" style="1" customWidth="1"/>
    <col min="11265" max="11265" width="11.42578125" style="1" customWidth="1"/>
    <col min="11266" max="11266" width="11.7109375" style="1" customWidth="1"/>
    <col min="11267" max="11267" width="11.42578125" style="1" customWidth="1"/>
    <col min="11268" max="11268" width="12.28515625" style="1" customWidth="1"/>
    <col min="11269" max="11269" width="11.28515625" style="1" customWidth="1"/>
    <col min="11270" max="11270" width="11.5703125" style="1" customWidth="1"/>
    <col min="11271" max="11271" width="11.42578125" style="1" customWidth="1"/>
    <col min="11272" max="11272" width="11.7109375" style="1" customWidth="1"/>
    <col min="11273" max="11275" width="0" style="1" hidden="1" customWidth="1"/>
    <col min="11276" max="11276" width="9.7109375" style="1" customWidth="1"/>
    <col min="11277" max="11485" width="13.7109375" style="1"/>
    <col min="11486" max="11486" width="4.7109375" style="1" customWidth="1"/>
    <col min="11487" max="11487" width="20.7109375" style="1" customWidth="1"/>
    <col min="11488" max="11488" width="3" style="1" customWidth="1"/>
    <col min="11489" max="11489" width="0" style="1" hidden="1" customWidth="1"/>
    <col min="11490" max="11517" width="11.42578125" style="1" customWidth="1"/>
    <col min="11518" max="11518" width="12" style="1" customWidth="1"/>
    <col min="11519" max="11519" width="11.42578125" style="1" customWidth="1"/>
    <col min="11520" max="11520" width="11.7109375" style="1" customWidth="1"/>
    <col min="11521" max="11521" width="11.42578125" style="1" customWidth="1"/>
    <col min="11522" max="11522" width="11.7109375" style="1" customWidth="1"/>
    <col min="11523" max="11523" width="11.42578125" style="1" customWidth="1"/>
    <col min="11524" max="11524" width="12.28515625" style="1" customWidth="1"/>
    <col min="11525" max="11525" width="11.28515625" style="1" customWidth="1"/>
    <col min="11526" max="11526" width="11.5703125" style="1" customWidth="1"/>
    <col min="11527" max="11527" width="11.42578125" style="1" customWidth="1"/>
    <col min="11528" max="11528" width="11.7109375" style="1" customWidth="1"/>
    <col min="11529" max="11531" width="0" style="1" hidden="1" customWidth="1"/>
    <col min="11532" max="11532" width="9.7109375" style="1" customWidth="1"/>
    <col min="11533" max="11741" width="13.7109375" style="1"/>
    <col min="11742" max="11742" width="4.7109375" style="1" customWidth="1"/>
    <col min="11743" max="11743" width="20.7109375" style="1" customWidth="1"/>
    <col min="11744" max="11744" width="3" style="1" customWidth="1"/>
    <col min="11745" max="11745" width="0" style="1" hidden="1" customWidth="1"/>
    <col min="11746" max="11773" width="11.42578125" style="1" customWidth="1"/>
    <col min="11774" max="11774" width="12" style="1" customWidth="1"/>
    <col min="11775" max="11775" width="11.42578125" style="1" customWidth="1"/>
    <col min="11776" max="11776" width="11.7109375" style="1" customWidth="1"/>
    <col min="11777" max="11777" width="11.42578125" style="1" customWidth="1"/>
    <col min="11778" max="11778" width="11.7109375" style="1" customWidth="1"/>
    <col min="11779" max="11779" width="11.42578125" style="1" customWidth="1"/>
    <col min="11780" max="11780" width="12.28515625" style="1" customWidth="1"/>
    <col min="11781" max="11781" width="11.28515625" style="1" customWidth="1"/>
    <col min="11782" max="11782" width="11.5703125" style="1" customWidth="1"/>
    <col min="11783" max="11783" width="11.42578125" style="1" customWidth="1"/>
    <col min="11784" max="11784" width="11.7109375" style="1" customWidth="1"/>
    <col min="11785" max="11787" width="0" style="1" hidden="1" customWidth="1"/>
    <col min="11788" max="11788" width="9.7109375" style="1" customWidth="1"/>
    <col min="11789" max="11997" width="13.7109375" style="1"/>
    <col min="11998" max="11998" width="4.7109375" style="1" customWidth="1"/>
    <col min="11999" max="11999" width="20.7109375" style="1" customWidth="1"/>
    <col min="12000" max="12000" width="3" style="1" customWidth="1"/>
    <col min="12001" max="12001" width="0" style="1" hidden="1" customWidth="1"/>
    <col min="12002" max="12029" width="11.42578125" style="1" customWidth="1"/>
    <col min="12030" max="12030" width="12" style="1" customWidth="1"/>
    <col min="12031" max="12031" width="11.42578125" style="1" customWidth="1"/>
    <col min="12032" max="12032" width="11.7109375" style="1" customWidth="1"/>
    <col min="12033" max="12033" width="11.42578125" style="1" customWidth="1"/>
    <col min="12034" max="12034" width="11.7109375" style="1" customWidth="1"/>
    <col min="12035" max="12035" width="11.42578125" style="1" customWidth="1"/>
    <col min="12036" max="12036" width="12.28515625" style="1" customWidth="1"/>
    <col min="12037" max="12037" width="11.28515625" style="1" customWidth="1"/>
    <col min="12038" max="12038" width="11.5703125" style="1" customWidth="1"/>
    <col min="12039" max="12039" width="11.42578125" style="1" customWidth="1"/>
    <col min="12040" max="12040" width="11.7109375" style="1" customWidth="1"/>
    <col min="12041" max="12043" width="0" style="1" hidden="1" customWidth="1"/>
    <col min="12044" max="12044" width="9.7109375" style="1" customWidth="1"/>
    <col min="12045" max="12253" width="13.7109375" style="1"/>
    <col min="12254" max="12254" width="4.7109375" style="1" customWidth="1"/>
    <col min="12255" max="12255" width="20.7109375" style="1" customWidth="1"/>
    <col min="12256" max="12256" width="3" style="1" customWidth="1"/>
    <col min="12257" max="12257" width="0" style="1" hidden="1" customWidth="1"/>
    <col min="12258" max="12285" width="11.42578125" style="1" customWidth="1"/>
    <col min="12286" max="12286" width="12" style="1" customWidth="1"/>
    <col min="12287" max="12287" width="11.42578125" style="1" customWidth="1"/>
    <col min="12288" max="12288" width="11.7109375" style="1" customWidth="1"/>
    <col min="12289" max="12289" width="11.42578125" style="1" customWidth="1"/>
    <col min="12290" max="12290" width="11.7109375" style="1" customWidth="1"/>
    <col min="12291" max="12291" width="11.42578125" style="1" customWidth="1"/>
    <col min="12292" max="12292" width="12.28515625" style="1" customWidth="1"/>
    <col min="12293" max="12293" width="11.28515625" style="1" customWidth="1"/>
    <col min="12294" max="12294" width="11.5703125" style="1" customWidth="1"/>
    <col min="12295" max="12295" width="11.42578125" style="1" customWidth="1"/>
    <col min="12296" max="12296" width="11.7109375" style="1" customWidth="1"/>
    <col min="12297" max="12299" width="0" style="1" hidden="1" customWidth="1"/>
    <col min="12300" max="12300" width="9.7109375" style="1" customWidth="1"/>
    <col min="12301" max="12509" width="13.7109375" style="1"/>
    <col min="12510" max="12510" width="4.7109375" style="1" customWidth="1"/>
    <col min="12511" max="12511" width="20.7109375" style="1" customWidth="1"/>
    <col min="12512" max="12512" width="3" style="1" customWidth="1"/>
    <col min="12513" max="12513" width="0" style="1" hidden="1" customWidth="1"/>
    <col min="12514" max="12541" width="11.42578125" style="1" customWidth="1"/>
    <col min="12542" max="12542" width="12" style="1" customWidth="1"/>
    <col min="12543" max="12543" width="11.42578125" style="1" customWidth="1"/>
    <col min="12544" max="12544" width="11.7109375" style="1" customWidth="1"/>
    <col min="12545" max="12545" width="11.42578125" style="1" customWidth="1"/>
    <col min="12546" max="12546" width="11.7109375" style="1" customWidth="1"/>
    <col min="12547" max="12547" width="11.42578125" style="1" customWidth="1"/>
    <col min="12548" max="12548" width="12.28515625" style="1" customWidth="1"/>
    <col min="12549" max="12549" width="11.28515625" style="1" customWidth="1"/>
    <col min="12550" max="12550" width="11.5703125" style="1" customWidth="1"/>
    <col min="12551" max="12551" width="11.42578125" style="1" customWidth="1"/>
    <col min="12552" max="12552" width="11.7109375" style="1" customWidth="1"/>
    <col min="12553" max="12555" width="0" style="1" hidden="1" customWidth="1"/>
    <col min="12556" max="12556" width="9.7109375" style="1" customWidth="1"/>
    <col min="12557" max="12765" width="13.7109375" style="1"/>
    <col min="12766" max="12766" width="4.7109375" style="1" customWidth="1"/>
    <col min="12767" max="12767" width="20.7109375" style="1" customWidth="1"/>
    <col min="12768" max="12768" width="3" style="1" customWidth="1"/>
    <col min="12769" max="12769" width="0" style="1" hidden="1" customWidth="1"/>
    <col min="12770" max="12797" width="11.42578125" style="1" customWidth="1"/>
    <col min="12798" max="12798" width="12" style="1" customWidth="1"/>
    <col min="12799" max="12799" width="11.42578125" style="1" customWidth="1"/>
    <col min="12800" max="12800" width="11.7109375" style="1" customWidth="1"/>
    <col min="12801" max="12801" width="11.42578125" style="1" customWidth="1"/>
    <col min="12802" max="12802" width="11.7109375" style="1" customWidth="1"/>
    <col min="12803" max="12803" width="11.42578125" style="1" customWidth="1"/>
    <col min="12804" max="12804" width="12.28515625" style="1" customWidth="1"/>
    <col min="12805" max="12805" width="11.28515625" style="1" customWidth="1"/>
    <col min="12806" max="12806" width="11.5703125" style="1" customWidth="1"/>
    <col min="12807" max="12807" width="11.42578125" style="1" customWidth="1"/>
    <col min="12808" max="12808" width="11.7109375" style="1" customWidth="1"/>
    <col min="12809" max="12811" width="0" style="1" hidden="1" customWidth="1"/>
    <col min="12812" max="12812" width="9.7109375" style="1" customWidth="1"/>
    <col min="12813" max="13021" width="13.7109375" style="1"/>
    <col min="13022" max="13022" width="4.7109375" style="1" customWidth="1"/>
    <col min="13023" max="13023" width="20.7109375" style="1" customWidth="1"/>
    <col min="13024" max="13024" width="3" style="1" customWidth="1"/>
    <col min="13025" max="13025" width="0" style="1" hidden="1" customWidth="1"/>
    <col min="13026" max="13053" width="11.42578125" style="1" customWidth="1"/>
    <col min="13054" max="13054" width="12" style="1" customWidth="1"/>
    <col min="13055" max="13055" width="11.42578125" style="1" customWidth="1"/>
    <col min="13056" max="13056" width="11.7109375" style="1" customWidth="1"/>
    <col min="13057" max="13057" width="11.42578125" style="1" customWidth="1"/>
    <col min="13058" max="13058" width="11.7109375" style="1" customWidth="1"/>
    <col min="13059" max="13059" width="11.42578125" style="1" customWidth="1"/>
    <col min="13060" max="13060" width="12.28515625" style="1" customWidth="1"/>
    <col min="13061" max="13061" width="11.28515625" style="1" customWidth="1"/>
    <col min="13062" max="13062" width="11.5703125" style="1" customWidth="1"/>
    <col min="13063" max="13063" width="11.42578125" style="1" customWidth="1"/>
    <col min="13064" max="13064" width="11.7109375" style="1" customWidth="1"/>
    <col min="13065" max="13067" width="0" style="1" hidden="1" customWidth="1"/>
    <col min="13068" max="13068" width="9.7109375" style="1" customWidth="1"/>
    <col min="13069" max="13277" width="13.7109375" style="1"/>
    <col min="13278" max="13278" width="4.7109375" style="1" customWidth="1"/>
    <col min="13279" max="13279" width="20.7109375" style="1" customWidth="1"/>
    <col min="13280" max="13280" width="3" style="1" customWidth="1"/>
    <col min="13281" max="13281" width="0" style="1" hidden="1" customWidth="1"/>
    <col min="13282" max="13309" width="11.42578125" style="1" customWidth="1"/>
    <col min="13310" max="13310" width="12" style="1" customWidth="1"/>
    <col min="13311" max="13311" width="11.42578125" style="1" customWidth="1"/>
    <col min="13312" max="13312" width="11.7109375" style="1" customWidth="1"/>
    <col min="13313" max="13313" width="11.42578125" style="1" customWidth="1"/>
    <col min="13314" max="13314" width="11.7109375" style="1" customWidth="1"/>
    <col min="13315" max="13315" width="11.42578125" style="1" customWidth="1"/>
    <col min="13316" max="13316" width="12.28515625" style="1" customWidth="1"/>
    <col min="13317" max="13317" width="11.28515625" style="1" customWidth="1"/>
    <col min="13318" max="13318" width="11.5703125" style="1" customWidth="1"/>
    <col min="13319" max="13319" width="11.42578125" style="1" customWidth="1"/>
    <col min="13320" max="13320" width="11.7109375" style="1" customWidth="1"/>
    <col min="13321" max="13323" width="0" style="1" hidden="1" customWidth="1"/>
    <col min="13324" max="13324" width="9.7109375" style="1" customWidth="1"/>
    <col min="13325" max="13533" width="13.7109375" style="1"/>
    <col min="13534" max="13534" width="4.7109375" style="1" customWidth="1"/>
    <col min="13535" max="13535" width="20.7109375" style="1" customWidth="1"/>
    <col min="13536" max="13536" width="3" style="1" customWidth="1"/>
    <col min="13537" max="13537" width="0" style="1" hidden="1" customWidth="1"/>
    <col min="13538" max="13565" width="11.42578125" style="1" customWidth="1"/>
    <col min="13566" max="13566" width="12" style="1" customWidth="1"/>
    <col min="13567" max="13567" width="11.42578125" style="1" customWidth="1"/>
    <col min="13568" max="13568" width="11.7109375" style="1" customWidth="1"/>
    <col min="13569" max="13569" width="11.42578125" style="1" customWidth="1"/>
    <col min="13570" max="13570" width="11.7109375" style="1" customWidth="1"/>
    <col min="13571" max="13571" width="11.42578125" style="1" customWidth="1"/>
    <col min="13572" max="13572" width="12.28515625" style="1" customWidth="1"/>
    <col min="13573" max="13573" width="11.28515625" style="1" customWidth="1"/>
    <col min="13574" max="13574" width="11.5703125" style="1" customWidth="1"/>
    <col min="13575" max="13575" width="11.42578125" style="1" customWidth="1"/>
    <col min="13576" max="13576" width="11.7109375" style="1" customWidth="1"/>
    <col min="13577" max="13579" width="0" style="1" hidden="1" customWidth="1"/>
    <col min="13580" max="13580" width="9.7109375" style="1" customWidth="1"/>
    <col min="13581" max="13789" width="13.7109375" style="1"/>
    <col min="13790" max="13790" width="4.7109375" style="1" customWidth="1"/>
    <col min="13791" max="13791" width="20.7109375" style="1" customWidth="1"/>
    <col min="13792" max="13792" width="3" style="1" customWidth="1"/>
    <col min="13793" max="13793" width="0" style="1" hidden="1" customWidth="1"/>
    <col min="13794" max="13821" width="11.42578125" style="1" customWidth="1"/>
    <col min="13822" max="13822" width="12" style="1" customWidth="1"/>
    <col min="13823" max="13823" width="11.42578125" style="1" customWidth="1"/>
    <col min="13824" max="13824" width="11.7109375" style="1" customWidth="1"/>
    <col min="13825" max="13825" width="11.42578125" style="1" customWidth="1"/>
    <col min="13826" max="13826" width="11.7109375" style="1" customWidth="1"/>
    <col min="13827" max="13827" width="11.42578125" style="1" customWidth="1"/>
    <col min="13828" max="13828" width="12.28515625" style="1" customWidth="1"/>
    <col min="13829" max="13829" width="11.28515625" style="1" customWidth="1"/>
    <col min="13830" max="13830" width="11.5703125" style="1" customWidth="1"/>
    <col min="13831" max="13831" width="11.42578125" style="1" customWidth="1"/>
    <col min="13832" max="13832" width="11.7109375" style="1" customWidth="1"/>
    <col min="13833" max="13835" width="0" style="1" hidden="1" customWidth="1"/>
    <col min="13836" max="13836" width="9.7109375" style="1" customWidth="1"/>
    <col min="13837" max="14045" width="13.7109375" style="1"/>
    <col min="14046" max="14046" width="4.7109375" style="1" customWidth="1"/>
    <col min="14047" max="14047" width="20.7109375" style="1" customWidth="1"/>
    <col min="14048" max="14048" width="3" style="1" customWidth="1"/>
    <col min="14049" max="14049" width="0" style="1" hidden="1" customWidth="1"/>
    <col min="14050" max="14077" width="11.42578125" style="1" customWidth="1"/>
    <col min="14078" max="14078" width="12" style="1" customWidth="1"/>
    <col min="14079" max="14079" width="11.42578125" style="1" customWidth="1"/>
    <col min="14080" max="14080" width="11.7109375" style="1" customWidth="1"/>
    <col min="14081" max="14081" width="11.42578125" style="1" customWidth="1"/>
    <col min="14082" max="14082" width="11.7109375" style="1" customWidth="1"/>
    <col min="14083" max="14083" width="11.42578125" style="1" customWidth="1"/>
    <col min="14084" max="14084" width="12.28515625" style="1" customWidth="1"/>
    <col min="14085" max="14085" width="11.28515625" style="1" customWidth="1"/>
    <col min="14086" max="14086" width="11.5703125" style="1" customWidth="1"/>
    <col min="14087" max="14087" width="11.42578125" style="1" customWidth="1"/>
    <col min="14088" max="14088" width="11.7109375" style="1" customWidth="1"/>
    <col min="14089" max="14091" width="0" style="1" hidden="1" customWidth="1"/>
    <col min="14092" max="14092" width="9.7109375" style="1" customWidth="1"/>
    <col min="14093" max="14301" width="13.7109375" style="1"/>
    <col min="14302" max="14302" width="4.7109375" style="1" customWidth="1"/>
    <col min="14303" max="14303" width="20.7109375" style="1" customWidth="1"/>
    <col min="14304" max="14304" width="3" style="1" customWidth="1"/>
    <col min="14305" max="14305" width="0" style="1" hidden="1" customWidth="1"/>
    <col min="14306" max="14333" width="11.42578125" style="1" customWidth="1"/>
    <col min="14334" max="14334" width="12" style="1" customWidth="1"/>
    <col min="14335" max="14335" width="11.42578125" style="1" customWidth="1"/>
    <col min="14336" max="14336" width="11.7109375" style="1" customWidth="1"/>
    <col min="14337" max="14337" width="11.42578125" style="1" customWidth="1"/>
    <col min="14338" max="14338" width="11.7109375" style="1" customWidth="1"/>
    <col min="14339" max="14339" width="11.42578125" style="1" customWidth="1"/>
    <col min="14340" max="14340" width="12.28515625" style="1" customWidth="1"/>
    <col min="14341" max="14341" width="11.28515625" style="1" customWidth="1"/>
    <col min="14342" max="14342" width="11.5703125" style="1" customWidth="1"/>
    <col min="14343" max="14343" width="11.42578125" style="1" customWidth="1"/>
    <col min="14344" max="14344" width="11.7109375" style="1" customWidth="1"/>
    <col min="14345" max="14347" width="0" style="1" hidden="1" customWidth="1"/>
    <col min="14348" max="14348" width="9.7109375" style="1" customWidth="1"/>
    <col min="14349" max="14557" width="13.7109375" style="1"/>
    <col min="14558" max="14558" width="4.7109375" style="1" customWidth="1"/>
    <col min="14559" max="14559" width="20.7109375" style="1" customWidth="1"/>
    <col min="14560" max="14560" width="3" style="1" customWidth="1"/>
    <col min="14561" max="14561" width="0" style="1" hidden="1" customWidth="1"/>
    <col min="14562" max="14589" width="11.42578125" style="1" customWidth="1"/>
    <col min="14590" max="14590" width="12" style="1" customWidth="1"/>
    <col min="14591" max="14591" width="11.42578125" style="1" customWidth="1"/>
    <col min="14592" max="14592" width="11.7109375" style="1" customWidth="1"/>
    <col min="14593" max="14593" width="11.42578125" style="1" customWidth="1"/>
    <col min="14594" max="14594" width="11.7109375" style="1" customWidth="1"/>
    <col min="14595" max="14595" width="11.42578125" style="1" customWidth="1"/>
    <col min="14596" max="14596" width="12.28515625" style="1" customWidth="1"/>
    <col min="14597" max="14597" width="11.28515625" style="1" customWidth="1"/>
    <col min="14598" max="14598" width="11.5703125" style="1" customWidth="1"/>
    <col min="14599" max="14599" width="11.42578125" style="1" customWidth="1"/>
    <col min="14600" max="14600" width="11.7109375" style="1" customWidth="1"/>
    <col min="14601" max="14603" width="0" style="1" hidden="1" customWidth="1"/>
    <col min="14604" max="14604" width="9.7109375" style="1" customWidth="1"/>
    <col min="14605" max="14813" width="13.7109375" style="1"/>
    <col min="14814" max="14814" width="4.7109375" style="1" customWidth="1"/>
    <col min="14815" max="14815" width="20.7109375" style="1" customWidth="1"/>
    <col min="14816" max="14816" width="3" style="1" customWidth="1"/>
    <col min="14817" max="14817" width="0" style="1" hidden="1" customWidth="1"/>
    <col min="14818" max="14845" width="11.42578125" style="1" customWidth="1"/>
    <col min="14846" max="14846" width="12" style="1" customWidth="1"/>
    <col min="14847" max="14847" width="11.42578125" style="1" customWidth="1"/>
    <col min="14848" max="14848" width="11.7109375" style="1" customWidth="1"/>
    <col min="14849" max="14849" width="11.42578125" style="1" customWidth="1"/>
    <col min="14850" max="14850" width="11.7109375" style="1" customWidth="1"/>
    <col min="14851" max="14851" width="11.42578125" style="1" customWidth="1"/>
    <col min="14852" max="14852" width="12.28515625" style="1" customWidth="1"/>
    <col min="14853" max="14853" width="11.28515625" style="1" customWidth="1"/>
    <col min="14854" max="14854" width="11.5703125" style="1" customWidth="1"/>
    <col min="14855" max="14855" width="11.42578125" style="1" customWidth="1"/>
    <col min="14856" max="14856" width="11.7109375" style="1" customWidth="1"/>
    <col min="14857" max="14859" width="0" style="1" hidden="1" customWidth="1"/>
    <col min="14860" max="14860" width="9.7109375" style="1" customWidth="1"/>
    <col min="14861" max="15069" width="13.7109375" style="1"/>
    <col min="15070" max="15070" width="4.7109375" style="1" customWidth="1"/>
    <col min="15071" max="15071" width="20.7109375" style="1" customWidth="1"/>
    <col min="15072" max="15072" width="3" style="1" customWidth="1"/>
    <col min="15073" max="15073" width="0" style="1" hidden="1" customWidth="1"/>
    <col min="15074" max="15101" width="11.42578125" style="1" customWidth="1"/>
    <col min="15102" max="15102" width="12" style="1" customWidth="1"/>
    <col min="15103" max="15103" width="11.42578125" style="1" customWidth="1"/>
    <col min="15104" max="15104" width="11.7109375" style="1" customWidth="1"/>
    <col min="15105" max="15105" width="11.42578125" style="1" customWidth="1"/>
    <col min="15106" max="15106" width="11.7109375" style="1" customWidth="1"/>
    <col min="15107" max="15107" width="11.42578125" style="1" customWidth="1"/>
    <col min="15108" max="15108" width="12.28515625" style="1" customWidth="1"/>
    <col min="15109" max="15109" width="11.28515625" style="1" customWidth="1"/>
    <col min="15110" max="15110" width="11.5703125" style="1" customWidth="1"/>
    <col min="15111" max="15111" width="11.42578125" style="1" customWidth="1"/>
    <col min="15112" max="15112" width="11.7109375" style="1" customWidth="1"/>
    <col min="15113" max="15115" width="0" style="1" hidden="1" customWidth="1"/>
    <col min="15116" max="15116" width="9.7109375" style="1" customWidth="1"/>
    <col min="15117" max="15325" width="13.7109375" style="1"/>
    <col min="15326" max="15326" width="4.7109375" style="1" customWidth="1"/>
    <col min="15327" max="15327" width="20.7109375" style="1" customWidth="1"/>
    <col min="15328" max="15328" width="3" style="1" customWidth="1"/>
    <col min="15329" max="15329" width="0" style="1" hidden="1" customWidth="1"/>
    <col min="15330" max="15357" width="11.42578125" style="1" customWidth="1"/>
    <col min="15358" max="15358" width="12" style="1" customWidth="1"/>
    <col min="15359" max="15359" width="11.42578125" style="1" customWidth="1"/>
    <col min="15360" max="15360" width="11.7109375" style="1" customWidth="1"/>
    <col min="15361" max="15361" width="11.42578125" style="1" customWidth="1"/>
    <col min="15362" max="15362" width="11.7109375" style="1" customWidth="1"/>
    <col min="15363" max="15363" width="11.42578125" style="1" customWidth="1"/>
    <col min="15364" max="15364" width="12.28515625" style="1" customWidth="1"/>
    <col min="15365" max="15365" width="11.28515625" style="1" customWidth="1"/>
    <col min="15366" max="15366" width="11.5703125" style="1" customWidth="1"/>
    <col min="15367" max="15367" width="11.42578125" style="1" customWidth="1"/>
    <col min="15368" max="15368" width="11.7109375" style="1" customWidth="1"/>
    <col min="15369" max="15371" width="0" style="1" hidden="1" customWidth="1"/>
    <col min="15372" max="15372" width="9.7109375" style="1" customWidth="1"/>
    <col min="15373" max="15581" width="13.7109375" style="1"/>
    <col min="15582" max="15582" width="4.7109375" style="1" customWidth="1"/>
    <col min="15583" max="15583" width="20.7109375" style="1" customWidth="1"/>
    <col min="15584" max="15584" width="3" style="1" customWidth="1"/>
    <col min="15585" max="15585" width="0" style="1" hidden="1" customWidth="1"/>
    <col min="15586" max="15613" width="11.42578125" style="1" customWidth="1"/>
    <col min="15614" max="15614" width="12" style="1" customWidth="1"/>
    <col min="15615" max="15615" width="11.42578125" style="1" customWidth="1"/>
    <col min="15616" max="15616" width="11.7109375" style="1" customWidth="1"/>
    <col min="15617" max="15617" width="11.42578125" style="1" customWidth="1"/>
    <col min="15618" max="15618" width="11.7109375" style="1" customWidth="1"/>
    <col min="15619" max="15619" width="11.42578125" style="1" customWidth="1"/>
    <col min="15620" max="15620" width="12.28515625" style="1" customWidth="1"/>
    <col min="15621" max="15621" width="11.28515625" style="1" customWidth="1"/>
    <col min="15622" max="15622" width="11.5703125" style="1" customWidth="1"/>
    <col min="15623" max="15623" width="11.42578125" style="1" customWidth="1"/>
    <col min="15624" max="15624" width="11.7109375" style="1" customWidth="1"/>
    <col min="15625" max="15627" width="0" style="1" hidden="1" customWidth="1"/>
    <col min="15628" max="15628" width="9.7109375" style="1" customWidth="1"/>
    <col min="15629" max="15837" width="13.7109375" style="1"/>
    <col min="15838" max="15838" width="4.7109375" style="1" customWidth="1"/>
    <col min="15839" max="15839" width="20.7109375" style="1" customWidth="1"/>
    <col min="15840" max="15840" width="3" style="1" customWidth="1"/>
    <col min="15841" max="15841" width="0" style="1" hidden="1" customWidth="1"/>
    <col min="15842" max="15869" width="11.42578125" style="1" customWidth="1"/>
    <col min="15870" max="15870" width="12" style="1" customWidth="1"/>
    <col min="15871" max="15871" width="11.42578125" style="1" customWidth="1"/>
    <col min="15872" max="15872" width="11.7109375" style="1" customWidth="1"/>
    <col min="15873" max="15873" width="11.42578125" style="1" customWidth="1"/>
    <col min="15874" max="15874" width="11.7109375" style="1" customWidth="1"/>
    <col min="15875" max="15875" width="11.42578125" style="1" customWidth="1"/>
    <col min="15876" max="15876" width="12.28515625" style="1" customWidth="1"/>
    <col min="15877" max="15877" width="11.28515625" style="1" customWidth="1"/>
    <col min="15878" max="15878" width="11.5703125" style="1" customWidth="1"/>
    <col min="15879" max="15879" width="11.42578125" style="1" customWidth="1"/>
    <col min="15880" max="15880" width="11.7109375" style="1" customWidth="1"/>
    <col min="15881" max="15883" width="0" style="1" hidden="1" customWidth="1"/>
    <col min="15884" max="15884" width="9.7109375" style="1" customWidth="1"/>
    <col min="15885" max="16093" width="13.7109375" style="1"/>
    <col min="16094" max="16094" width="4.7109375" style="1" customWidth="1"/>
    <col min="16095" max="16095" width="20.7109375" style="1" customWidth="1"/>
    <col min="16096" max="16096" width="3" style="1" customWidth="1"/>
    <col min="16097" max="16097" width="0" style="1" hidden="1" customWidth="1"/>
    <col min="16098" max="16125" width="11.42578125" style="1" customWidth="1"/>
    <col min="16126" max="16126" width="12" style="1" customWidth="1"/>
    <col min="16127" max="16127" width="11.42578125" style="1" customWidth="1"/>
    <col min="16128" max="16128" width="11.7109375" style="1" customWidth="1"/>
    <col min="16129" max="16129" width="11.42578125" style="1" customWidth="1"/>
    <col min="16130" max="16130" width="11.7109375" style="1" customWidth="1"/>
    <col min="16131" max="16131" width="11.42578125" style="1" customWidth="1"/>
    <col min="16132" max="16132" width="12.28515625" style="1" customWidth="1"/>
    <col min="16133" max="16133" width="11.28515625" style="1" customWidth="1"/>
    <col min="16134" max="16134" width="11.5703125" style="1" customWidth="1"/>
    <col min="16135" max="16135" width="11.42578125" style="1" customWidth="1"/>
    <col min="16136" max="16136" width="11.7109375" style="1" customWidth="1"/>
    <col min="16137" max="16139" width="0" style="1" hidden="1" customWidth="1"/>
    <col min="16140" max="16140" width="9.7109375" style="1" customWidth="1"/>
    <col min="16141" max="16384" width="13.7109375" style="1"/>
  </cols>
  <sheetData>
    <row r="1" spans="1:11" hidden="1" x14ac:dyDescent="0.25"/>
    <row r="2" spans="1:11" ht="15.75" thickBot="1" x14ac:dyDescent="0.3"/>
    <row r="3" spans="1:11" ht="18.75" thickBot="1" x14ac:dyDescent="0.3">
      <c r="A3" s="2" t="s">
        <v>184</v>
      </c>
      <c r="B3" s="478"/>
      <c r="C3" s="478"/>
      <c r="D3" s="479"/>
      <c r="E3" s="480"/>
      <c r="F3" s="480"/>
      <c r="G3" s="480"/>
      <c r="H3" s="480"/>
      <c r="I3" s="480"/>
      <c r="J3" s="480"/>
      <c r="K3" s="1"/>
    </row>
    <row r="4" spans="1:11" ht="15.75" x14ac:dyDescent="0.25">
      <c r="A4" s="5"/>
      <c r="B4" s="6"/>
      <c r="C4" s="41"/>
      <c r="D4" s="58"/>
      <c r="E4" s="58"/>
      <c r="F4" s="58"/>
      <c r="G4" s="58"/>
      <c r="H4" s="58"/>
      <c r="I4" s="58"/>
      <c r="J4" s="71"/>
      <c r="K4" s="1"/>
    </row>
    <row r="5" spans="1:11" s="4" customFormat="1" ht="15.75" x14ac:dyDescent="0.25">
      <c r="A5" s="495"/>
      <c r="B5" s="496"/>
      <c r="C5" s="497"/>
      <c r="D5" s="42"/>
      <c r="E5" s="42"/>
      <c r="F5" s="42"/>
      <c r="G5" s="42"/>
      <c r="H5" s="42"/>
      <c r="I5" s="42"/>
      <c r="J5" s="76"/>
    </row>
    <row r="6" spans="1:11" s="4" customFormat="1" ht="15.75" x14ac:dyDescent="0.25">
      <c r="A6" s="498" t="s">
        <v>0</v>
      </c>
      <c r="B6" s="499"/>
      <c r="C6" s="500" t="s">
        <v>25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72" t="s">
        <v>1</v>
      </c>
    </row>
    <row r="7" spans="1:11" s="12" customFormat="1" ht="15.75" x14ac:dyDescent="0.25">
      <c r="A7" s="17" t="s">
        <v>66</v>
      </c>
      <c r="B7" s="472"/>
      <c r="C7" s="494" t="s">
        <v>25</v>
      </c>
      <c r="D7" s="16" t="s">
        <v>49</v>
      </c>
      <c r="E7" s="16" t="s">
        <v>50</v>
      </c>
      <c r="F7" s="60" t="s">
        <v>51</v>
      </c>
      <c r="G7" s="16" t="s">
        <v>52</v>
      </c>
      <c r="H7" s="60" t="s">
        <v>53</v>
      </c>
      <c r="I7" s="60" t="s">
        <v>54</v>
      </c>
      <c r="J7" s="77" t="s">
        <v>55</v>
      </c>
    </row>
    <row r="8" spans="1:11" s="12" customFormat="1" ht="15.75" hidden="1" x14ac:dyDescent="0.25">
      <c r="A8" s="20" t="s">
        <v>19</v>
      </c>
      <c r="B8" s="473"/>
      <c r="C8" s="43" t="s">
        <v>56</v>
      </c>
      <c r="D8" s="44" t="s">
        <v>13</v>
      </c>
      <c r="E8" s="44" t="s">
        <v>13</v>
      </c>
      <c r="F8" s="78" t="s">
        <v>17</v>
      </c>
      <c r="G8" s="44" t="s">
        <v>18</v>
      </c>
      <c r="H8" s="78" t="s">
        <v>11</v>
      </c>
      <c r="I8" s="78" t="s">
        <v>12</v>
      </c>
      <c r="J8" s="79" t="s">
        <v>13</v>
      </c>
    </row>
    <row r="9" spans="1:11" s="27" customFormat="1" ht="15.75" x14ac:dyDescent="0.25">
      <c r="A9" s="23" t="s">
        <v>179</v>
      </c>
      <c r="B9" s="474" t="s">
        <v>22</v>
      </c>
      <c r="C9" s="45">
        <f>TIME(0,1,30)</f>
        <v>1.0416666666666667E-3</v>
      </c>
      <c r="D9" s="45">
        <v>0.27083333333333331</v>
      </c>
      <c r="E9" s="45">
        <v>0.375</v>
      </c>
      <c r="F9" s="45">
        <v>0.43958333333333333</v>
      </c>
      <c r="G9" s="45">
        <v>0.48819444444444443</v>
      </c>
      <c r="H9" s="45">
        <v>0.59722222222222221</v>
      </c>
      <c r="I9" s="45">
        <v>0.68055555555555558</v>
      </c>
      <c r="J9" s="80">
        <v>0.72430555555555554</v>
      </c>
    </row>
    <row r="10" spans="1:11" s="4" customFormat="1" ht="15.75" x14ac:dyDescent="0.25">
      <c r="A10" s="20"/>
      <c r="B10" s="473" t="s">
        <v>24</v>
      </c>
      <c r="C10" s="30">
        <f>TIME(0,0,30)</f>
        <v>3.4722222222222224E-4</v>
      </c>
      <c r="D10" s="31">
        <f t="shared" ref="D10:D25" si="0">D9+$C10</f>
        <v>0.27118055555555554</v>
      </c>
      <c r="E10" s="31">
        <f t="shared" ref="E10:E25" si="1">E9+$C10</f>
        <v>0.37534722222222222</v>
      </c>
      <c r="F10" s="31">
        <f t="shared" ref="F10:F25" si="2">F9+$C10</f>
        <v>0.43993055555555555</v>
      </c>
      <c r="G10" s="31">
        <f t="shared" ref="G10:G25" si="3">G9+$C10</f>
        <v>0.48854166666666665</v>
      </c>
      <c r="H10" s="31">
        <f t="shared" ref="H10:H25" si="4">H9+$C10</f>
        <v>0.59756944444444449</v>
      </c>
      <c r="I10" s="31">
        <f t="shared" ref="I10:I25" si="5">I9+$C10</f>
        <v>0.68090277777777786</v>
      </c>
      <c r="J10" s="74">
        <f t="shared" ref="J10:J25" si="6">J9+$C10</f>
        <v>0.72465277777777781</v>
      </c>
    </row>
    <row r="11" spans="1:11" s="4" customFormat="1" ht="15.75" x14ac:dyDescent="0.25">
      <c r="A11" s="28" t="s">
        <v>180</v>
      </c>
      <c r="B11" s="475" t="s">
        <v>22</v>
      </c>
      <c r="C11" s="30">
        <f>TIME(0,1,30)</f>
        <v>1.0416666666666667E-3</v>
      </c>
      <c r="D11" s="31">
        <f t="shared" si="0"/>
        <v>0.2722222222222222</v>
      </c>
      <c r="E11" s="31">
        <f t="shared" si="1"/>
        <v>0.37638888888888888</v>
      </c>
      <c r="F11" s="31">
        <f t="shared" si="2"/>
        <v>0.44097222222222221</v>
      </c>
      <c r="G11" s="31">
        <f t="shared" si="3"/>
        <v>0.48958333333333331</v>
      </c>
      <c r="H11" s="31">
        <f t="shared" si="4"/>
        <v>0.5986111111111112</v>
      </c>
      <c r="I11" s="31">
        <f t="shared" si="5"/>
        <v>0.68194444444444458</v>
      </c>
      <c r="J11" s="74">
        <f t="shared" si="6"/>
        <v>0.72569444444444453</v>
      </c>
    </row>
    <row r="12" spans="1:11" s="4" customFormat="1" ht="15" customHeight="1" x14ac:dyDescent="0.25">
      <c r="A12" s="28"/>
      <c r="B12" s="475" t="s">
        <v>24</v>
      </c>
      <c r="C12" s="30">
        <f>TIME(0,1,30)</f>
        <v>1.0416666666666667E-3</v>
      </c>
      <c r="D12" s="31">
        <f t="shared" si="0"/>
        <v>0.27326388888888886</v>
      </c>
      <c r="E12" s="31">
        <f t="shared" si="1"/>
        <v>0.37743055555555555</v>
      </c>
      <c r="F12" s="31">
        <f t="shared" si="2"/>
        <v>0.44201388888888887</v>
      </c>
      <c r="G12" s="31">
        <f t="shared" si="3"/>
        <v>0.49062499999999998</v>
      </c>
      <c r="H12" s="31">
        <f t="shared" si="4"/>
        <v>0.59965277777777792</v>
      </c>
      <c r="I12" s="31">
        <f t="shared" si="5"/>
        <v>0.68298611111111129</v>
      </c>
      <c r="J12" s="74">
        <f t="shared" si="6"/>
        <v>0.72673611111111125</v>
      </c>
    </row>
    <row r="13" spans="1:11" s="4" customFormat="1" ht="15.75" x14ac:dyDescent="0.25">
      <c r="A13" s="28" t="s">
        <v>30</v>
      </c>
      <c r="B13" s="475" t="s">
        <v>22</v>
      </c>
      <c r="C13" s="30">
        <f>TIME(0,1,30)</f>
        <v>1.0416666666666667E-3</v>
      </c>
      <c r="D13" s="31">
        <f t="shared" si="0"/>
        <v>0.27430555555555552</v>
      </c>
      <c r="E13" s="31">
        <f t="shared" si="1"/>
        <v>0.37847222222222221</v>
      </c>
      <c r="F13" s="31">
        <f t="shared" si="2"/>
        <v>0.44305555555555554</v>
      </c>
      <c r="G13" s="31">
        <f t="shared" si="3"/>
        <v>0.49166666666666664</v>
      </c>
      <c r="H13" s="31">
        <f t="shared" si="4"/>
        <v>0.60069444444444464</v>
      </c>
      <c r="I13" s="31">
        <f t="shared" si="5"/>
        <v>0.68402777777777801</v>
      </c>
      <c r="J13" s="74">
        <f t="shared" si="6"/>
        <v>0.72777777777777797</v>
      </c>
    </row>
    <row r="14" spans="1:11" s="21" customFormat="1" ht="15.75" customHeight="1" x14ac:dyDescent="0.25">
      <c r="A14" s="28"/>
      <c r="B14" s="475" t="s">
        <v>24</v>
      </c>
      <c r="C14" s="32">
        <f>TIME(0,0,30)</f>
        <v>3.4722222222222224E-4</v>
      </c>
      <c r="D14" s="31">
        <f t="shared" si="0"/>
        <v>0.27465277777777775</v>
      </c>
      <c r="E14" s="31">
        <f t="shared" si="1"/>
        <v>0.37881944444444443</v>
      </c>
      <c r="F14" s="31">
        <f t="shared" si="2"/>
        <v>0.44340277777777776</v>
      </c>
      <c r="G14" s="31">
        <f t="shared" si="3"/>
        <v>0.49201388888888886</v>
      </c>
      <c r="H14" s="31">
        <f t="shared" si="4"/>
        <v>0.60104166666666692</v>
      </c>
      <c r="I14" s="31">
        <f t="shared" si="5"/>
        <v>0.68437500000000029</v>
      </c>
      <c r="J14" s="74">
        <f t="shared" si="6"/>
        <v>0.72812500000000024</v>
      </c>
    </row>
    <row r="15" spans="1:11" s="21" customFormat="1" ht="15.75" x14ac:dyDescent="0.25">
      <c r="A15" s="28" t="s">
        <v>29</v>
      </c>
      <c r="B15" s="475" t="s">
        <v>22</v>
      </c>
      <c r="C15" s="32">
        <f>TIME(0,1,30)</f>
        <v>1.0416666666666667E-3</v>
      </c>
      <c r="D15" s="31">
        <f t="shared" si="0"/>
        <v>0.27569444444444441</v>
      </c>
      <c r="E15" s="31">
        <f t="shared" si="1"/>
        <v>0.37986111111111109</v>
      </c>
      <c r="F15" s="31">
        <f t="shared" si="2"/>
        <v>0.44444444444444442</v>
      </c>
      <c r="G15" s="31">
        <f t="shared" si="3"/>
        <v>0.49305555555555552</v>
      </c>
      <c r="H15" s="31">
        <f t="shared" si="4"/>
        <v>0.60208333333333364</v>
      </c>
      <c r="I15" s="31">
        <f t="shared" si="5"/>
        <v>0.68541666666666701</v>
      </c>
      <c r="J15" s="74">
        <f t="shared" si="6"/>
        <v>0.72916666666666696</v>
      </c>
    </row>
    <row r="16" spans="1:11" s="4" customFormat="1" ht="15.75" x14ac:dyDescent="0.25">
      <c r="A16" s="28"/>
      <c r="B16" s="475" t="s">
        <v>24</v>
      </c>
      <c r="C16" s="30">
        <f>TIME(0,0,30)</f>
        <v>3.4722222222222224E-4</v>
      </c>
      <c r="D16" s="31">
        <f t="shared" si="0"/>
        <v>0.27604166666666663</v>
      </c>
      <c r="E16" s="31">
        <f t="shared" si="1"/>
        <v>0.38020833333333331</v>
      </c>
      <c r="F16" s="31">
        <f t="shared" si="2"/>
        <v>0.44479166666666664</v>
      </c>
      <c r="G16" s="31">
        <f t="shared" si="3"/>
        <v>0.49340277777777775</v>
      </c>
      <c r="H16" s="31">
        <f t="shared" si="4"/>
        <v>0.60243055555555591</v>
      </c>
      <c r="I16" s="31">
        <f t="shared" si="5"/>
        <v>0.68576388888888928</v>
      </c>
      <c r="J16" s="74">
        <f t="shared" si="6"/>
        <v>0.72951388888888924</v>
      </c>
    </row>
    <row r="17" spans="1:11" s="4" customFormat="1" ht="15.75" x14ac:dyDescent="0.25">
      <c r="A17" s="28" t="s">
        <v>28</v>
      </c>
      <c r="B17" s="475" t="s">
        <v>22</v>
      </c>
      <c r="C17" s="30">
        <f>TIME(0,1,30)</f>
        <v>1.0416666666666667E-3</v>
      </c>
      <c r="D17" s="31">
        <f t="shared" si="0"/>
        <v>0.27708333333333329</v>
      </c>
      <c r="E17" s="31">
        <f t="shared" si="1"/>
        <v>0.38124999999999998</v>
      </c>
      <c r="F17" s="31">
        <f t="shared" si="2"/>
        <v>0.4458333333333333</v>
      </c>
      <c r="G17" s="31">
        <f t="shared" si="3"/>
        <v>0.49444444444444441</v>
      </c>
      <c r="H17" s="31">
        <f t="shared" si="4"/>
        <v>0.60347222222222263</v>
      </c>
      <c r="I17" s="31">
        <f t="shared" si="5"/>
        <v>0.686805555555556</v>
      </c>
      <c r="J17" s="74">
        <f t="shared" si="6"/>
        <v>0.73055555555555596</v>
      </c>
    </row>
    <row r="18" spans="1:11" s="4" customFormat="1" ht="15.75" x14ac:dyDescent="0.25">
      <c r="A18" s="28"/>
      <c r="B18" s="475" t="s">
        <v>24</v>
      </c>
      <c r="C18" s="30">
        <f>TIME(0,0,30)</f>
        <v>3.4722222222222224E-4</v>
      </c>
      <c r="D18" s="31">
        <f t="shared" si="0"/>
        <v>0.27743055555555551</v>
      </c>
      <c r="E18" s="31">
        <f t="shared" si="1"/>
        <v>0.3815972222222222</v>
      </c>
      <c r="F18" s="31">
        <f t="shared" si="2"/>
        <v>0.44618055555555552</v>
      </c>
      <c r="G18" s="31">
        <f t="shared" si="3"/>
        <v>0.49479166666666663</v>
      </c>
      <c r="H18" s="31">
        <f t="shared" si="4"/>
        <v>0.60381944444444491</v>
      </c>
      <c r="I18" s="31">
        <f t="shared" si="5"/>
        <v>0.68715277777777828</v>
      </c>
      <c r="J18" s="74">
        <f t="shared" si="6"/>
        <v>0.73090277777777823</v>
      </c>
    </row>
    <row r="19" spans="1:11" s="4" customFormat="1" ht="15.75" x14ac:dyDescent="0.25">
      <c r="A19" s="28" t="s">
        <v>181</v>
      </c>
      <c r="B19" s="475" t="s">
        <v>22</v>
      </c>
      <c r="C19" s="30">
        <f>TIME(0,1,30)</f>
        <v>1.0416666666666667E-3</v>
      </c>
      <c r="D19" s="31">
        <f t="shared" si="0"/>
        <v>0.27847222222222218</v>
      </c>
      <c r="E19" s="31">
        <f t="shared" si="1"/>
        <v>0.38263888888888886</v>
      </c>
      <c r="F19" s="31">
        <f t="shared" si="2"/>
        <v>0.44722222222222219</v>
      </c>
      <c r="G19" s="484">
        <f t="shared" si="3"/>
        <v>0.49583333333333329</v>
      </c>
      <c r="H19" s="31">
        <f t="shared" si="4"/>
        <v>0.60486111111111163</v>
      </c>
      <c r="I19" s="484">
        <f t="shared" si="5"/>
        <v>0.688194444444445</v>
      </c>
      <c r="J19" s="74">
        <f t="shared" si="6"/>
        <v>0.73194444444444495</v>
      </c>
    </row>
    <row r="20" spans="1:11" s="4" customFormat="1" ht="15.75" x14ac:dyDescent="0.25">
      <c r="A20" s="28"/>
      <c r="B20" s="475" t="s">
        <v>24</v>
      </c>
      <c r="C20" s="30">
        <f>TIME(0,0,30)</f>
        <v>3.4722222222222224E-4</v>
      </c>
      <c r="D20" s="484">
        <f t="shared" si="0"/>
        <v>0.2788194444444444</v>
      </c>
      <c r="E20" s="484">
        <f t="shared" si="1"/>
        <v>0.38298611111111108</v>
      </c>
      <c r="F20" s="484">
        <f t="shared" si="2"/>
        <v>0.44756944444444441</v>
      </c>
      <c r="G20" s="484">
        <f t="shared" si="3"/>
        <v>0.49618055555555551</v>
      </c>
      <c r="H20" s="484">
        <f t="shared" si="4"/>
        <v>0.6052083333333339</v>
      </c>
      <c r="I20" s="484">
        <f t="shared" si="5"/>
        <v>0.68854166666666727</v>
      </c>
      <c r="J20" s="487">
        <f t="shared" si="6"/>
        <v>0.73229166666666723</v>
      </c>
    </row>
    <row r="21" spans="1:11" s="4" customFormat="1" ht="15.75" x14ac:dyDescent="0.25">
      <c r="A21" s="28" t="s">
        <v>182</v>
      </c>
      <c r="B21" s="475" t="s">
        <v>22</v>
      </c>
      <c r="C21" s="30">
        <f>TIME(0,2,30)</f>
        <v>1.736111111111111E-3</v>
      </c>
      <c r="D21" s="484">
        <f t="shared" si="0"/>
        <v>0.2805555555555555</v>
      </c>
      <c r="E21" s="484">
        <f t="shared" si="1"/>
        <v>0.38472222222222219</v>
      </c>
      <c r="F21" s="484">
        <f t="shared" si="2"/>
        <v>0.44930555555555551</v>
      </c>
      <c r="G21" s="484">
        <f t="shared" si="3"/>
        <v>0.49791666666666662</v>
      </c>
      <c r="H21" s="484">
        <f t="shared" si="4"/>
        <v>0.60694444444444506</v>
      </c>
      <c r="I21" s="484">
        <f t="shared" si="5"/>
        <v>0.69027777777777843</v>
      </c>
      <c r="J21" s="487">
        <f t="shared" si="6"/>
        <v>0.73402777777777839</v>
      </c>
    </row>
    <row r="22" spans="1:11" s="21" customFormat="1" ht="15.75" x14ac:dyDescent="0.25">
      <c r="A22" s="28"/>
      <c r="B22" s="475" t="s">
        <v>24</v>
      </c>
      <c r="C22" s="33">
        <f>TIME(0,0,30)</f>
        <v>3.4722222222222224E-4</v>
      </c>
      <c r="D22" s="485">
        <f t="shared" si="0"/>
        <v>0.28090277777777772</v>
      </c>
      <c r="E22" s="485">
        <f t="shared" si="1"/>
        <v>0.38506944444444441</v>
      </c>
      <c r="F22" s="485">
        <f t="shared" si="2"/>
        <v>0.44965277777777773</v>
      </c>
      <c r="G22" s="485">
        <f t="shared" si="3"/>
        <v>0.49826388888888884</v>
      </c>
      <c r="H22" s="485">
        <f t="shared" si="4"/>
        <v>0.60729166666666734</v>
      </c>
      <c r="I22" s="485">
        <f t="shared" si="5"/>
        <v>0.69062500000000071</v>
      </c>
      <c r="J22" s="488">
        <f t="shared" si="6"/>
        <v>0.73437500000000067</v>
      </c>
    </row>
    <row r="23" spans="1:11" s="21" customFormat="1" ht="16.5" thickBot="1" x14ac:dyDescent="0.3">
      <c r="A23" s="28" t="s">
        <v>183</v>
      </c>
      <c r="B23" s="475" t="s">
        <v>22</v>
      </c>
      <c r="C23" s="482">
        <f>TIME(0,7,30)</f>
        <v>5.208333333333333E-3</v>
      </c>
      <c r="D23" s="477">
        <f t="shared" si="0"/>
        <v>0.28611111111111104</v>
      </c>
      <c r="E23" s="477">
        <f t="shared" si="1"/>
        <v>0.39027777777777772</v>
      </c>
      <c r="F23" s="477">
        <f t="shared" si="2"/>
        <v>0.45486111111111105</v>
      </c>
      <c r="G23" s="477">
        <f t="shared" si="3"/>
        <v>0.50347222222222221</v>
      </c>
      <c r="H23" s="477">
        <f t="shared" si="4"/>
        <v>0.61250000000000071</v>
      </c>
      <c r="I23" s="477">
        <f t="shared" si="5"/>
        <v>0.69583333333333408</v>
      </c>
      <c r="J23" s="489">
        <f t="shared" si="6"/>
        <v>0.73958333333333404</v>
      </c>
    </row>
    <row r="24" spans="1:11" s="4" customFormat="1" ht="15.75" x14ac:dyDescent="0.25">
      <c r="A24" s="28"/>
      <c r="B24" s="475" t="s">
        <v>24</v>
      </c>
      <c r="C24" s="483">
        <f>TIME(0,0,30)</f>
        <v>3.4722222222222224E-4</v>
      </c>
      <c r="D24" s="486">
        <f t="shared" si="0"/>
        <v>0.28645833333333326</v>
      </c>
      <c r="E24" s="486">
        <f t="shared" si="1"/>
        <v>0.39062499999999994</v>
      </c>
      <c r="F24" s="486">
        <f t="shared" si="2"/>
        <v>0.45520833333333327</v>
      </c>
      <c r="G24" s="486">
        <f t="shared" si="3"/>
        <v>0.50381944444444449</v>
      </c>
      <c r="H24" s="486">
        <f t="shared" si="4"/>
        <v>0.61284722222222299</v>
      </c>
      <c r="I24" s="486">
        <f t="shared" si="5"/>
        <v>0.69618055555555636</v>
      </c>
      <c r="J24" s="490">
        <f t="shared" si="6"/>
        <v>0.73993055555555631</v>
      </c>
    </row>
    <row r="25" spans="1:11" s="4" customFormat="1" ht="16.5" thickBot="1" x14ac:dyDescent="0.3">
      <c r="A25" s="68" t="s">
        <v>64</v>
      </c>
      <c r="B25" s="476" t="s">
        <v>22</v>
      </c>
      <c r="C25" s="491">
        <f>TIME(0,3,0)</f>
        <v>2.0833333333333333E-3</v>
      </c>
      <c r="D25" s="492">
        <f t="shared" si="0"/>
        <v>0.28854166666666659</v>
      </c>
      <c r="E25" s="492">
        <f t="shared" si="1"/>
        <v>0.39270833333333327</v>
      </c>
      <c r="F25" s="492">
        <f t="shared" si="2"/>
        <v>0.4572916666666666</v>
      </c>
      <c r="G25" s="492">
        <f t="shared" si="3"/>
        <v>0.50590277777777781</v>
      </c>
      <c r="H25" s="492">
        <f t="shared" si="4"/>
        <v>0.61493055555555631</v>
      </c>
      <c r="I25" s="492">
        <f t="shared" si="5"/>
        <v>0.69826388888888968</v>
      </c>
      <c r="J25" s="493">
        <f t="shared" si="6"/>
        <v>0.74201388888888964</v>
      </c>
    </row>
    <row r="26" spans="1:11" s="4" customFormat="1" ht="15.75" hidden="1" x14ac:dyDescent="0.25">
      <c r="A26" s="37"/>
      <c r="B26" s="67"/>
      <c r="D26" s="46"/>
      <c r="E26" s="46">
        <v>0.20625000000000002</v>
      </c>
      <c r="F26" s="46">
        <v>0.20625000000000002</v>
      </c>
      <c r="G26" s="46">
        <v>0.22013888888888891</v>
      </c>
      <c r="H26" s="46">
        <v>0.20625000000000002</v>
      </c>
      <c r="I26" s="46">
        <v>0.21319444444444446</v>
      </c>
      <c r="J26" s="46">
        <v>0.22013888888888891</v>
      </c>
      <c r="K26" s="46">
        <v>0.22708333333333336</v>
      </c>
    </row>
    <row r="27" spans="1:11" s="4" customFormat="1" ht="15.75" hidden="1" x14ac:dyDescent="0.25">
      <c r="A27" s="28"/>
      <c r="B27" s="29"/>
      <c r="D27" s="46"/>
      <c r="E27" s="46"/>
      <c r="F27" s="46"/>
      <c r="G27" s="46"/>
      <c r="H27" s="46"/>
      <c r="I27" s="46"/>
      <c r="J27" s="46"/>
      <c r="K27" s="46"/>
    </row>
    <row r="28" spans="1:11" ht="35.25" hidden="1" x14ac:dyDescent="0.5">
      <c r="A28" s="28"/>
      <c r="B28" s="29"/>
      <c r="E28" s="47"/>
      <c r="F28" s="47"/>
      <c r="G28" s="47"/>
      <c r="H28" s="47"/>
      <c r="I28" s="47"/>
      <c r="J28" s="47"/>
      <c r="K28" s="47"/>
    </row>
    <row r="29" spans="1:11" ht="15.75" hidden="1" x14ac:dyDescent="0.25">
      <c r="A29" s="28"/>
      <c r="B29" s="29"/>
    </row>
    <row r="30" spans="1:11" ht="15.75" hidden="1" x14ac:dyDescent="0.25">
      <c r="A30" s="28"/>
      <c r="B30" s="29"/>
      <c r="D30" s="40" t="s">
        <v>57</v>
      </c>
      <c r="E30" s="57" t="e">
        <f>#REF!-1</f>
        <v>#REF!</v>
      </c>
      <c r="F30" s="57" t="e">
        <f>#REF!-1</f>
        <v>#REF!</v>
      </c>
      <c r="G30" s="57" t="e">
        <f>E30-1</f>
        <v>#REF!</v>
      </c>
      <c r="H30" s="57" t="e">
        <f>#REF!-1</f>
        <v>#REF!</v>
      </c>
      <c r="I30" s="57" t="e">
        <f>#REF!-1</f>
        <v>#REF!</v>
      </c>
      <c r="J30" s="57" t="e">
        <f>I30-1</f>
        <v>#REF!</v>
      </c>
      <c r="K30" s="57" t="e">
        <f>J30-1</f>
        <v>#REF!</v>
      </c>
    </row>
    <row r="31" spans="1:11" ht="16.5" hidden="1" thickBot="1" x14ac:dyDescent="0.3">
      <c r="A31" s="68"/>
      <c r="B31" s="69"/>
      <c r="D31" s="48" t="s">
        <v>58</v>
      </c>
      <c r="E31" s="81" t="str">
        <f t="shared" ref="E31:J31" si="7">D8</f>
        <v>SW101</v>
      </c>
      <c r="F31" s="81" t="str">
        <f t="shared" si="7"/>
        <v>SW101</v>
      </c>
      <c r="G31" s="81" t="str">
        <f t="shared" si="7"/>
        <v>SW102</v>
      </c>
      <c r="H31" s="81" t="str">
        <f t="shared" si="7"/>
        <v>SW103</v>
      </c>
      <c r="I31" s="81" t="str">
        <f t="shared" si="7"/>
        <v>SW104</v>
      </c>
      <c r="J31" s="81" t="str">
        <f t="shared" si="7"/>
        <v>SW105</v>
      </c>
      <c r="K31" s="81" t="str">
        <f>J8</f>
        <v>SW101</v>
      </c>
    </row>
    <row r="32" spans="1:11" hidden="1" x14ac:dyDescent="0.25">
      <c r="D32" s="48" t="s">
        <v>59</v>
      </c>
      <c r="E32" s="81" t="str">
        <f t="shared" ref="E32:J32" si="8">D7</f>
        <v>0100</v>
      </c>
      <c r="F32" s="81" t="str">
        <f t="shared" si="8"/>
        <v>0102</v>
      </c>
      <c r="G32" s="81" t="str">
        <f t="shared" si="8"/>
        <v>0104</v>
      </c>
      <c r="H32" s="81" t="str">
        <f t="shared" si="8"/>
        <v>0106</v>
      </c>
      <c r="I32" s="81" t="str">
        <f t="shared" si="8"/>
        <v>0108</v>
      </c>
      <c r="J32" s="81" t="str">
        <f t="shared" si="8"/>
        <v>0110</v>
      </c>
      <c r="K32" s="81" t="str">
        <f>J7</f>
        <v>0112</v>
      </c>
    </row>
    <row r="33" spans="4:11" hidden="1" x14ac:dyDescent="0.25">
      <c r="D33" s="48" t="s">
        <v>60</v>
      </c>
      <c r="E33" s="57" t="e">
        <f>VLOOKUP(E35,D9:$J$25,E30,FALSE)</f>
        <v>#REF!</v>
      </c>
      <c r="F33" s="57" t="e">
        <f>VLOOKUP(F35,E9:$J$25,F30,FALSE)</f>
        <v>#REF!</v>
      </c>
      <c r="G33" s="57" t="e">
        <f>VLOOKUP(G35,F9:$J$25,G30,FALSE)</f>
        <v>#REF!</v>
      </c>
      <c r="H33" s="57" t="e">
        <f>VLOOKUP(H35,G9:$J$25,H30,FALSE)</f>
        <v>#REF!</v>
      </c>
      <c r="I33" s="57" t="e">
        <f>VLOOKUP(I35,H9:$J$25,I30,FALSE)</f>
        <v>#REF!</v>
      </c>
      <c r="J33" s="57" t="e">
        <f>VLOOKUP(J35,I9:$J$25,J30,FALSE)</f>
        <v>#REF!</v>
      </c>
      <c r="K33" s="57" t="e">
        <f>VLOOKUP(K35,J9:$J$25,K30,FALSE)</f>
        <v>#REF!</v>
      </c>
    </row>
    <row r="34" spans="4:11" hidden="1" x14ac:dyDescent="0.25">
      <c r="D34" s="48" t="s">
        <v>61</v>
      </c>
      <c r="E34" s="57" t="e">
        <f>VLOOKUP(E36,D9:$J$25,E30,FALSE)</f>
        <v>#REF!</v>
      </c>
      <c r="F34" s="57" t="e">
        <f>VLOOKUP(F36,E9:$J$25,F30,FALSE)</f>
        <v>#REF!</v>
      </c>
      <c r="G34" s="57" t="e">
        <f>VLOOKUP(G36,F9:$J$25,G30,FALSE)</f>
        <v>#REF!</v>
      </c>
      <c r="H34" s="57" t="e">
        <f>VLOOKUP(H36,G9:$J$25,H30,FALSE)</f>
        <v>#REF!</v>
      </c>
      <c r="I34" s="57" t="e">
        <f>VLOOKUP(I36,H9:$J$25,I30,FALSE)</f>
        <v>#REF!</v>
      </c>
      <c r="J34" s="57" t="e">
        <f>VLOOKUP(J36,I9:$J$25,J30,FALSE)</f>
        <v>#REF!</v>
      </c>
      <c r="K34" s="57" t="e">
        <f>VLOOKUP(K36,J9:$J$25,K30,FALSE)</f>
        <v>#REF!</v>
      </c>
    </row>
    <row r="35" spans="4:11" hidden="1" x14ac:dyDescent="0.25">
      <c r="D35" s="48" t="s">
        <v>62</v>
      </c>
      <c r="E35" s="82">
        <f t="shared" ref="E35:J35" si="9">MIN(D9:D25)</f>
        <v>0.27083333333333331</v>
      </c>
      <c r="F35" s="82">
        <f t="shared" si="9"/>
        <v>0.375</v>
      </c>
      <c r="G35" s="82">
        <f t="shared" si="9"/>
        <v>0.43958333333333333</v>
      </c>
      <c r="H35" s="82">
        <f t="shared" si="9"/>
        <v>0.48819444444444443</v>
      </c>
      <c r="I35" s="82">
        <f t="shared" si="9"/>
        <v>0.59722222222222221</v>
      </c>
      <c r="J35" s="82">
        <f t="shared" si="9"/>
        <v>0.68055555555555558</v>
      </c>
      <c r="K35" s="82">
        <f>MIN(J9:J25)</f>
        <v>0.72430555555555554</v>
      </c>
    </row>
    <row r="36" spans="4:11" hidden="1" x14ac:dyDescent="0.25">
      <c r="D36" s="48" t="s">
        <v>63</v>
      </c>
      <c r="E36" s="82">
        <f t="shared" ref="E36:J36" si="10">MAX(D9:D25)</f>
        <v>0.28854166666666659</v>
      </c>
      <c r="F36" s="82">
        <f t="shared" si="10"/>
        <v>0.39270833333333327</v>
      </c>
      <c r="G36" s="82">
        <f t="shared" si="10"/>
        <v>0.4572916666666666</v>
      </c>
      <c r="H36" s="82">
        <f t="shared" si="10"/>
        <v>0.50590277777777781</v>
      </c>
      <c r="I36" s="82">
        <f t="shared" si="10"/>
        <v>0.61493055555555631</v>
      </c>
      <c r="J36" s="82">
        <f t="shared" si="10"/>
        <v>0.69826388888888968</v>
      </c>
      <c r="K36" s="82">
        <f>MAX(J9:J25)</f>
        <v>0.74201388888888964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099B5-A925-4FCF-9EC0-BEDF325322CC}">
  <sheetPr codeName="Sheet4">
    <tabColor rgb="FF7030A0"/>
  </sheetPr>
  <dimension ref="B1:AL26"/>
  <sheetViews>
    <sheetView view="pageBreakPreview" zoomScaleNormal="100" zoomScaleSheetLayoutView="100" workbookViewId="0">
      <selection activeCell="K5" sqref="K5"/>
    </sheetView>
  </sheetViews>
  <sheetFormatPr defaultColWidth="9.28515625" defaultRowHeight="15" x14ac:dyDescent="0.25"/>
  <cols>
    <col min="1" max="1" width="9.28515625" style="378"/>
    <col min="2" max="2" width="20.7109375" style="378" customWidth="1"/>
    <col min="3" max="3" width="13.7109375" style="378" hidden="1" customWidth="1"/>
    <col min="4" max="4" width="14.42578125" style="378" customWidth="1"/>
    <col min="5" max="5" width="15" style="57" customWidth="1"/>
    <col min="6" max="7" width="12.28515625" style="57" customWidth="1"/>
    <col min="8" max="8" width="5.7109375" style="378" customWidth="1"/>
    <col min="9" max="10" width="9.28515625" style="378"/>
    <col min="11" max="29" width="17.28515625" style="378" customWidth="1"/>
    <col min="30" max="33" width="17.28515625" style="57" customWidth="1"/>
    <col min="34" max="38" width="17.28515625" style="378" customWidth="1"/>
    <col min="39" max="16384" width="9.28515625" style="378"/>
  </cols>
  <sheetData>
    <row r="1" spans="2:38" ht="19.5" thickBot="1" x14ac:dyDescent="0.35">
      <c r="B1" s="415"/>
      <c r="C1" s="396"/>
      <c r="D1" s="396"/>
      <c r="E1" s="414"/>
      <c r="F1" s="414"/>
      <c r="G1" s="414"/>
      <c r="Z1" s="415"/>
      <c r="AA1" s="396"/>
      <c r="AB1" s="396"/>
      <c r="AC1" s="425"/>
      <c r="AD1" s="414"/>
      <c r="AE1" s="414"/>
      <c r="AF1" s="414"/>
      <c r="AG1" s="414"/>
      <c r="AH1" s="413"/>
      <c r="AI1" s="413"/>
      <c r="AJ1" s="413"/>
      <c r="AK1" s="413"/>
      <c r="AL1" s="413"/>
    </row>
    <row r="2" spans="2:38" ht="18.75" thickBot="1" x14ac:dyDescent="0.3">
      <c r="B2" s="863" t="s">
        <v>166</v>
      </c>
      <c r="C2" s="864"/>
      <c r="D2" s="864"/>
      <c r="E2" s="864"/>
      <c r="F2" s="864"/>
      <c r="G2" s="865"/>
      <c r="Z2" s="426"/>
      <c r="AA2" s="427"/>
      <c r="AC2" s="427"/>
      <c r="AD2" s="428"/>
      <c r="AE2" s="428"/>
      <c r="AF2" s="428"/>
      <c r="AG2" s="428"/>
      <c r="AH2" s="399"/>
      <c r="AJ2" s="399"/>
      <c r="AK2" s="399"/>
      <c r="AL2" s="427"/>
    </row>
    <row r="3" spans="2:38" ht="18" x14ac:dyDescent="0.25">
      <c r="B3" s="400" t="s">
        <v>25</v>
      </c>
      <c r="C3" s="399"/>
      <c r="E3" s="378"/>
      <c r="F3" s="378"/>
      <c r="G3" s="457"/>
      <c r="Z3" s="429"/>
      <c r="AA3" s="430"/>
      <c r="AB3" s="430"/>
      <c r="AC3" s="430"/>
      <c r="AD3" s="431"/>
      <c r="AE3" s="431"/>
      <c r="AF3" s="431"/>
      <c r="AG3" s="431"/>
      <c r="AH3" s="432"/>
      <c r="AI3" s="432"/>
      <c r="AJ3" s="432"/>
      <c r="AK3" s="432"/>
      <c r="AL3" s="433"/>
    </row>
    <row r="4" spans="2:38" ht="19.5" thickBot="1" x14ac:dyDescent="0.35">
      <c r="B4" s="398"/>
      <c r="C4" s="397"/>
      <c r="D4" s="396" t="s">
        <v>161</v>
      </c>
      <c r="E4" s="378"/>
      <c r="F4" s="378"/>
      <c r="G4" s="457"/>
      <c r="Z4" s="416"/>
      <c r="AA4" s="427"/>
      <c r="AB4" s="427"/>
      <c r="AC4" s="399"/>
      <c r="AD4" s="399"/>
      <c r="AE4" s="399"/>
      <c r="AF4" s="399"/>
      <c r="AG4" s="399" t="s">
        <v>167</v>
      </c>
      <c r="AH4" s="399"/>
      <c r="AL4" s="434"/>
    </row>
    <row r="5" spans="2:38" ht="16.5" thickBot="1" x14ac:dyDescent="0.3">
      <c r="B5" s="394" t="s">
        <v>165</v>
      </c>
      <c r="C5" s="412"/>
      <c r="D5" s="391"/>
      <c r="E5" s="391"/>
      <c r="F5" s="391"/>
      <c r="G5" s="458"/>
      <c r="Z5" s="435" t="s">
        <v>64</v>
      </c>
      <c r="AA5" s="436"/>
      <c r="AB5" s="437"/>
      <c r="AC5" s="437"/>
      <c r="AD5" s="438"/>
      <c r="AE5" s="438"/>
      <c r="AF5" s="438"/>
      <c r="AG5" s="438"/>
      <c r="AH5" s="437"/>
      <c r="AI5" s="437"/>
      <c r="AJ5" s="437"/>
      <c r="AK5" s="437"/>
      <c r="AL5" s="437"/>
    </row>
    <row r="6" spans="2:38" ht="16.5" hidden="1" thickBot="1" x14ac:dyDescent="0.3">
      <c r="B6" s="411"/>
      <c r="C6" s="410"/>
      <c r="D6" s="409" t="s">
        <v>164</v>
      </c>
      <c r="E6" s="408" t="s">
        <v>160</v>
      </c>
      <c r="F6" s="408" t="s">
        <v>160</v>
      </c>
      <c r="G6" s="459" t="s">
        <v>160</v>
      </c>
      <c r="Z6" s="439" t="s">
        <v>136</v>
      </c>
      <c r="AA6" s="440"/>
      <c r="AB6" s="441"/>
      <c r="AC6" s="441"/>
      <c r="AD6" s="418"/>
      <c r="AE6" s="418"/>
      <c r="AF6" s="418"/>
      <c r="AG6" s="418"/>
      <c r="AH6" s="418"/>
      <c r="AI6" s="418"/>
      <c r="AJ6" s="418"/>
      <c r="AK6" s="418"/>
      <c r="AL6" s="417"/>
    </row>
    <row r="7" spans="2:38" ht="16.5" thickBot="1" x14ac:dyDescent="0.3">
      <c r="B7" s="394" t="s">
        <v>2</v>
      </c>
      <c r="C7" s="407"/>
      <c r="D7" s="406" t="s">
        <v>149</v>
      </c>
      <c r="E7" s="391" t="s">
        <v>147</v>
      </c>
      <c r="F7" s="391" t="s">
        <v>145</v>
      </c>
      <c r="G7" s="458" t="s">
        <v>143</v>
      </c>
      <c r="Z7" s="439" t="s">
        <v>165</v>
      </c>
      <c r="AA7" s="442"/>
      <c r="AB7" s="418" t="s">
        <v>169</v>
      </c>
      <c r="AC7" s="418" t="s">
        <v>168</v>
      </c>
      <c r="AD7" s="418" t="s">
        <v>169</v>
      </c>
      <c r="AE7" s="418" t="s">
        <v>168</v>
      </c>
      <c r="AF7" s="418" t="s">
        <v>169</v>
      </c>
      <c r="AG7" s="418" t="s">
        <v>168</v>
      </c>
      <c r="AH7" s="418" t="s">
        <v>168</v>
      </c>
      <c r="AI7" s="418" t="s">
        <v>169</v>
      </c>
      <c r="AJ7" s="418" t="s">
        <v>168</v>
      </c>
      <c r="AK7" s="418" t="s">
        <v>169</v>
      </c>
      <c r="AL7" s="417" t="s">
        <v>168</v>
      </c>
    </row>
    <row r="8" spans="2:38" ht="16.5" thickBot="1" x14ac:dyDescent="0.3">
      <c r="B8" s="388"/>
      <c r="C8" s="387"/>
      <c r="D8" s="386"/>
      <c r="E8" s="405"/>
      <c r="F8" s="405"/>
      <c r="G8" s="460"/>
      <c r="Z8" s="443"/>
      <c r="AA8" s="444"/>
      <c r="AB8" s="445" t="s">
        <v>164</v>
      </c>
      <c r="AC8" s="445" t="s">
        <v>163</v>
      </c>
      <c r="AD8" s="446" t="s">
        <v>160</v>
      </c>
      <c r="AE8" s="446" t="s">
        <v>160</v>
      </c>
      <c r="AF8" s="446" t="s">
        <v>160</v>
      </c>
      <c r="AG8" s="446" t="s">
        <v>160</v>
      </c>
      <c r="AH8" s="445" t="s">
        <v>158</v>
      </c>
      <c r="AI8" s="446" t="s">
        <v>163</v>
      </c>
      <c r="AJ8" s="446" t="s">
        <v>160</v>
      </c>
      <c r="AK8" s="445" t="s">
        <v>158</v>
      </c>
      <c r="AL8" s="437" t="s">
        <v>163</v>
      </c>
    </row>
    <row r="9" spans="2:38" ht="16.5" thickBot="1" x14ac:dyDescent="0.3">
      <c r="B9" s="388" t="s">
        <v>20</v>
      </c>
      <c r="C9" s="387"/>
      <c r="D9" s="404">
        <v>0.27083333333333331</v>
      </c>
      <c r="E9" s="404">
        <v>0.41666666666666669</v>
      </c>
      <c r="F9" s="404">
        <v>0.52083333333333337</v>
      </c>
      <c r="G9" s="461">
        <v>0.65277777777777779</v>
      </c>
      <c r="Z9" s="439" t="s">
        <v>2</v>
      </c>
      <c r="AA9" s="440"/>
      <c r="AB9" s="441" t="s">
        <v>149</v>
      </c>
      <c r="AC9" s="441" t="s">
        <v>147</v>
      </c>
      <c r="AD9" s="418" t="s">
        <v>145</v>
      </c>
      <c r="AE9" s="418" t="s">
        <v>143</v>
      </c>
      <c r="AF9" s="418" t="s">
        <v>141</v>
      </c>
      <c r="AG9" s="418" t="s">
        <v>170</v>
      </c>
      <c r="AH9" s="418" t="s">
        <v>171</v>
      </c>
      <c r="AI9" s="418" t="s">
        <v>172</v>
      </c>
      <c r="AJ9" s="418" t="s">
        <v>173</v>
      </c>
      <c r="AK9" s="418" t="s">
        <v>174</v>
      </c>
      <c r="AL9" s="417" t="s">
        <v>175</v>
      </c>
    </row>
    <row r="10" spans="2:38" ht="15.75" x14ac:dyDescent="0.25">
      <c r="B10" s="388" t="s">
        <v>23</v>
      </c>
      <c r="C10" s="387">
        <f>TIME(0,7,0)</f>
        <v>4.8611111111111112E-3</v>
      </c>
      <c r="D10" s="404">
        <f t="shared" ref="D10:D24" si="0">D9+$C10</f>
        <v>0.27569444444444441</v>
      </c>
      <c r="E10" s="404">
        <f t="shared" ref="E10:E24" si="1">E9+$C10</f>
        <v>0.42152777777777778</v>
      </c>
      <c r="F10" s="404">
        <f t="shared" ref="F10:F24" si="2">F9+$C10</f>
        <v>0.52569444444444446</v>
      </c>
      <c r="G10" s="461">
        <f t="shared" ref="G10:G24" si="3">G9+$C10</f>
        <v>0.65763888888888888</v>
      </c>
      <c r="Z10" s="447"/>
      <c r="AA10" s="448"/>
      <c r="AB10" s="419"/>
      <c r="AC10" s="419"/>
      <c r="AD10" s="449"/>
      <c r="AE10" s="449"/>
      <c r="AF10" s="449"/>
      <c r="AG10" s="449"/>
      <c r="AH10" s="420"/>
      <c r="AI10" s="420"/>
      <c r="AJ10" s="450"/>
      <c r="AK10" s="420"/>
      <c r="AL10" s="419"/>
    </row>
    <row r="11" spans="2:38" ht="15.75" x14ac:dyDescent="0.25">
      <c r="B11" s="388" t="s">
        <v>26</v>
      </c>
      <c r="C11" s="387">
        <f>TIME(0,8,0)</f>
        <v>5.5555555555555558E-3</v>
      </c>
      <c r="D11" s="404">
        <f t="shared" si="0"/>
        <v>0.28124999999999994</v>
      </c>
      <c r="E11" s="404">
        <f t="shared" si="1"/>
        <v>0.42708333333333331</v>
      </c>
      <c r="F11" s="404">
        <f t="shared" si="2"/>
        <v>0.53125</v>
      </c>
      <c r="G11" s="461">
        <f t="shared" si="3"/>
        <v>0.66319444444444442</v>
      </c>
      <c r="Z11" s="388" t="s">
        <v>20</v>
      </c>
      <c r="AA11" s="389"/>
      <c r="AB11" s="422">
        <v>0.20833333333333334</v>
      </c>
      <c r="AC11" s="422">
        <v>0.2638888888888889</v>
      </c>
      <c r="AD11" s="422">
        <v>0.31597222222222221</v>
      </c>
      <c r="AE11" s="422">
        <v>0.3611111111111111</v>
      </c>
      <c r="AF11" s="422">
        <v>0.43055555555555558</v>
      </c>
      <c r="AG11" s="422">
        <v>0.47222222222222227</v>
      </c>
      <c r="AH11" s="422">
        <v>0.57638888888888895</v>
      </c>
      <c r="AI11" s="422">
        <v>0.61111111111111105</v>
      </c>
      <c r="AJ11" s="422">
        <v>0.67708333333333337</v>
      </c>
      <c r="AK11" s="422">
        <v>0.73263888888888884</v>
      </c>
      <c r="AL11" s="421">
        <v>0.7729166666666667</v>
      </c>
    </row>
    <row r="12" spans="2:38" ht="15.75" x14ac:dyDescent="0.25">
      <c r="B12" s="388" t="s">
        <v>99</v>
      </c>
      <c r="C12" s="387">
        <f>TIME(0,6,0)</f>
        <v>4.1666666666666666E-3</v>
      </c>
      <c r="D12" s="404">
        <f t="shared" si="0"/>
        <v>0.2854166666666666</v>
      </c>
      <c r="E12" s="404">
        <f t="shared" si="1"/>
        <v>0.43124999999999997</v>
      </c>
      <c r="F12" s="404">
        <f t="shared" si="2"/>
        <v>0.53541666666666665</v>
      </c>
      <c r="G12" s="461">
        <f t="shared" si="3"/>
        <v>0.66736111111111107</v>
      </c>
      <c r="Z12" s="388" t="s">
        <v>23</v>
      </c>
      <c r="AA12" s="389">
        <f>TIME(0,7,0)</f>
        <v>4.8611111111111112E-3</v>
      </c>
      <c r="AB12" s="422">
        <f t="shared" ref="AB12:AL26" si="4">AB11+$C12</f>
        <v>0.21250000000000002</v>
      </c>
      <c r="AC12" s="422">
        <f t="shared" si="4"/>
        <v>0.26805555555555555</v>
      </c>
      <c r="AD12" s="422">
        <f t="shared" si="4"/>
        <v>0.32013888888888886</v>
      </c>
      <c r="AE12" s="422">
        <f t="shared" si="4"/>
        <v>0.36527777777777776</v>
      </c>
      <c r="AF12" s="422">
        <f t="shared" si="4"/>
        <v>0.43472222222222223</v>
      </c>
      <c r="AG12" s="422">
        <f t="shared" si="4"/>
        <v>0.47638888888888892</v>
      </c>
      <c r="AH12" s="422">
        <f t="shared" si="4"/>
        <v>0.5805555555555556</v>
      </c>
      <c r="AI12" s="422">
        <f t="shared" si="4"/>
        <v>0.6152777777777777</v>
      </c>
      <c r="AJ12" s="422">
        <f t="shared" si="4"/>
        <v>0.68125000000000002</v>
      </c>
      <c r="AK12" s="422">
        <f t="shared" si="4"/>
        <v>0.73680555555555549</v>
      </c>
      <c r="AL12" s="421">
        <f t="shared" si="4"/>
        <v>0.77708333333333335</v>
      </c>
    </row>
    <row r="13" spans="2:38" ht="15.75" x14ac:dyDescent="0.25">
      <c r="B13" s="388" t="s">
        <v>98</v>
      </c>
      <c r="C13" s="387">
        <f>TIME(0,4,0)</f>
        <v>2.7777777777777779E-3</v>
      </c>
      <c r="D13" s="404">
        <f t="shared" si="0"/>
        <v>0.28819444444444436</v>
      </c>
      <c r="E13" s="404">
        <f t="shared" si="1"/>
        <v>0.43402777777777773</v>
      </c>
      <c r="F13" s="404">
        <f t="shared" si="2"/>
        <v>0.53819444444444442</v>
      </c>
      <c r="G13" s="461">
        <f t="shared" si="3"/>
        <v>0.67013888888888884</v>
      </c>
      <c r="Z13" s="388" t="s">
        <v>26</v>
      </c>
      <c r="AA13" s="389">
        <f>TIME(0,8,0)</f>
        <v>5.5555555555555558E-3</v>
      </c>
      <c r="AB13" s="422">
        <f t="shared" si="4"/>
        <v>0.21527777777777779</v>
      </c>
      <c r="AC13" s="422">
        <f t="shared" si="4"/>
        <v>0.27083333333333331</v>
      </c>
      <c r="AD13" s="422">
        <f t="shared" si="4"/>
        <v>0.32291666666666663</v>
      </c>
      <c r="AE13" s="422">
        <f t="shared" si="4"/>
        <v>0.36805555555555552</v>
      </c>
      <c r="AF13" s="422">
        <f t="shared" si="4"/>
        <v>0.4375</v>
      </c>
      <c r="AG13" s="422">
        <f t="shared" si="4"/>
        <v>0.47916666666666669</v>
      </c>
      <c r="AH13" s="422">
        <f t="shared" si="4"/>
        <v>0.58333333333333337</v>
      </c>
      <c r="AI13" s="422">
        <f t="shared" si="4"/>
        <v>0.61805555555555547</v>
      </c>
      <c r="AJ13" s="422">
        <f t="shared" si="4"/>
        <v>0.68402777777777779</v>
      </c>
      <c r="AK13" s="422">
        <f t="shared" si="4"/>
        <v>0.73958333333333326</v>
      </c>
      <c r="AL13" s="421">
        <f t="shared" si="4"/>
        <v>0.77986111111111112</v>
      </c>
    </row>
    <row r="14" spans="2:38" ht="15.75" x14ac:dyDescent="0.25">
      <c r="B14" s="388" t="s">
        <v>124</v>
      </c>
      <c r="C14" s="387">
        <f>TIME(0,3,0)</f>
        <v>2.0833333333333333E-3</v>
      </c>
      <c r="D14" s="404">
        <f t="shared" si="0"/>
        <v>0.29027777777777769</v>
      </c>
      <c r="E14" s="404">
        <f t="shared" si="1"/>
        <v>0.43611111111111106</v>
      </c>
      <c r="F14" s="404">
        <f t="shared" si="2"/>
        <v>0.54027777777777775</v>
      </c>
      <c r="G14" s="461">
        <f t="shared" si="3"/>
        <v>0.67222222222222217</v>
      </c>
      <c r="Z14" s="388" t="s">
        <v>99</v>
      </c>
      <c r="AA14" s="389">
        <f>TIME(0,6,0)</f>
        <v>4.1666666666666666E-3</v>
      </c>
      <c r="AB14" s="422">
        <f t="shared" si="4"/>
        <v>0.21736111111111112</v>
      </c>
      <c r="AC14" s="422">
        <f t="shared" si="4"/>
        <v>0.27291666666666664</v>
      </c>
      <c r="AD14" s="422">
        <f t="shared" si="4"/>
        <v>0.32499999999999996</v>
      </c>
      <c r="AE14" s="422">
        <f t="shared" si="4"/>
        <v>0.37013888888888885</v>
      </c>
      <c r="AF14" s="422">
        <f t="shared" si="4"/>
        <v>0.43958333333333333</v>
      </c>
      <c r="AG14" s="422">
        <f t="shared" si="4"/>
        <v>0.48125000000000001</v>
      </c>
      <c r="AH14" s="422">
        <f t="shared" si="4"/>
        <v>0.5854166666666667</v>
      </c>
      <c r="AI14" s="422">
        <f t="shared" si="4"/>
        <v>0.6201388888888888</v>
      </c>
      <c r="AJ14" s="422">
        <f t="shared" si="4"/>
        <v>0.68611111111111112</v>
      </c>
      <c r="AK14" s="422">
        <f t="shared" si="4"/>
        <v>0.74166666666666659</v>
      </c>
      <c r="AL14" s="421">
        <f t="shared" si="4"/>
        <v>0.78194444444444444</v>
      </c>
    </row>
    <row r="15" spans="2:38" s="453" customFormat="1" ht="15.75" x14ac:dyDescent="0.25">
      <c r="B15" s="388" t="s">
        <v>125</v>
      </c>
      <c r="C15" s="387">
        <f>TIME(0,4,0)</f>
        <v>2.7777777777777779E-3</v>
      </c>
      <c r="D15" s="404">
        <f t="shared" si="0"/>
        <v>0.29305555555555546</v>
      </c>
      <c r="E15" s="404">
        <f t="shared" si="1"/>
        <v>0.43888888888888883</v>
      </c>
      <c r="F15" s="404">
        <f t="shared" si="2"/>
        <v>0.54305555555555551</v>
      </c>
      <c r="G15" s="461">
        <f t="shared" si="3"/>
        <v>0.67499999999999993</v>
      </c>
      <c r="H15" s="378"/>
      <c r="I15" s="378"/>
      <c r="Z15" s="452" t="s">
        <v>98</v>
      </c>
      <c r="AA15" s="454">
        <f>TIME(0,4,0)</f>
        <v>2.7777777777777779E-3</v>
      </c>
      <c r="AB15" s="455">
        <f t="shared" si="4"/>
        <v>0.22013888888888888</v>
      </c>
      <c r="AC15" s="455">
        <f t="shared" si="4"/>
        <v>0.27569444444444441</v>
      </c>
      <c r="AD15" s="455">
        <f t="shared" si="4"/>
        <v>0.32777777777777772</v>
      </c>
      <c r="AE15" s="455">
        <f t="shared" si="4"/>
        <v>0.37291666666666662</v>
      </c>
      <c r="AF15" s="455">
        <f t="shared" si="4"/>
        <v>0.44236111111111109</v>
      </c>
      <c r="AG15" s="455">
        <f t="shared" si="4"/>
        <v>0.48402777777777778</v>
      </c>
      <c r="AH15" s="455">
        <f t="shared" si="4"/>
        <v>0.58819444444444446</v>
      </c>
      <c r="AI15" s="455">
        <f t="shared" si="4"/>
        <v>0.62291666666666656</v>
      </c>
      <c r="AJ15" s="455">
        <f t="shared" si="4"/>
        <v>0.68888888888888888</v>
      </c>
      <c r="AK15" s="455">
        <f t="shared" si="4"/>
        <v>0.74444444444444435</v>
      </c>
      <c r="AL15" s="456">
        <f t="shared" si="4"/>
        <v>0.78472222222222221</v>
      </c>
    </row>
    <row r="16" spans="2:38" ht="15.75" x14ac:dyDescent="0.25">
      <c r="B16" s="388" t="s">
        <v>150</v>
      </c>
      <c r="C16" s="387">
        <f>TIME(0,4,0)</f>
        <v>2.7777777777777779E-3</v>
      </c>
      <c r="D16" s="404">
        <f t="shared" si="0"/>
        <v>0.29583333333333323</v>
      </c>
      <c r="E16" s="404">
        <f t="shared" si="1"/>
        <v>0.4416666666666666</v>
      </c>
      <c r="F16" s="404">
        <f t="shared" si="2"/>
        <v>0.54583333333333328</v>
      </c>
      <c r="G16" s="461">
        <f t="shared" si="3"/>
        <v>0.6777777777777777</v>
      </c>
      <c r="Z16" s="388" t="s">
        <v>124</v>
      </c>
      <c r="AA16" s="389">
        <f>TIME(0,3,0)</f>
        <v>2.0833333333333333E-3</v>
      </c>
      <c r="AB16" s="422">
        <f t="shared" si="4"/>
        <v>0.22291666666666665</v>
      </c>
      <c r="AC16" s="422">
        <f t="shared" si="4"/>
        <v>0.27847222222222218</v>
      </c>
      <c r="AD16" s="422">
        <f t="shared" si="4"/>
        <v>0.33055555555555549</v>
      </c>
      <c r="AE16" s="422">
        <f t="shared" si="4"/>
        <v>0.37569444444444439</v>
      </c>
      <c r="AF16" s="422">
        <f t="shared" si="4"/>
        <v>0.44513888888888886</v>
      </c>
      <c r="AG16" s="422">
        <f t="shared" si="4"/>
        <v>0.48680555555555555</v>
      </c>
      <c r="AH16" s="422">
        <f t="shared" si="4"/>
        <v>0.59097222222222223</v>
      </c>
      <c r="AI16" s="422">
        <f t="shared" si="4"/>
        <v>0.62569444444444433</v>
      </c>
      <c r="AJ16" s="422">
        <f t="shared" si="4"/>
        <v>0.69166666666666665</v>
      </c>
      <c r="AK16" s="422">
        <f t="shared" si="4"/>
        <v>0.74722222222222212</v>
      </c>
      <c r="AL16" s="421">
        <f t="shared" si="4"/>
        <v>0.78749999999999998</v>
      </c>
    </row>
    <row r="17" spans="2:38" ht="15.75" x14ac:dyDescent="0.25">
      <c r="B17" s="388" t="s">
        <v>151</v>
      </c>
      <c r="C17" s="387">
        <f>TIME(0,3,0)</f>
        <v>2.0833333333333333E-3</v>
      </c>
      <c r="D17" s="404">
        <f t="shared" si="0"/>
        <v>0.29791666666666655</v>
      </c>
      <c r="E17" s="404">
        <f t="shared" si="1"/>
        <v>0.44374999999999992</v>
      </c>
      <c r="F17" s="404">
        <f t="shared" si="2"/>
        <v>0.54791666666666661</v>
      </c>
      <c r="G17" s="461">
        <f t="shared" si="3"/>
        <v>0.67986111111111103</v>
      </c>
      <c r="Z17" s="388" t="s">
        <v>125</v>
      </c>
      <c r="AA17" s="389">
        <f>TIME(0,4,0)</f>
        <v>2.7777777777777779E-3</v>
      </c>
      <c r="AB17" s="422">
        <f t="shared" si="4"/>
        <v>0.22499999999999998</v>
      </c>
      <c r="AC17" s="422">
        <f t="shared" si="4"/>
        <v>0.2805555555555555</v>
      </c>
      <c r="AD17" s="422">
        <f t="shared" si="4"/>
        <v>0.33263888888888882</v>
      </c>
      <c r="AE17" s="422">
        <f t="shared" si="4"/>
        <v>0.37777777777777771</v>
      </c>
      <c r="AF17" s="422">
        <f t="shared" si="4"/>
        <v>0.44722222222222219</v>
      </c>
      <c r="AG17" s="422">
        <f t="shared" si="4"/>
        <v>0.48888888888888887</v>
      </c>
      <c r="AH17" s="422">
        <f t="shared" si="4"/>
        <v>0.59305555555555556</v>
      </c>
      <c r="AI17" s="422">
        <f t="shared" si="4"/>
        <v>0.62777777777777766</v>
      </c>
      <c r="AJ17" s="422">
        <f t="shared" si="4"/>
        <v>0.69374999999999998</v>
      </c>
      <c r="AK17" s="422">
        <f t="shared" si="4"/>
        <v>0.74930555555555545</v>
      </c>
      <c r="AL17" s="421">
        <f t="shared" si="4"/>
        <v>0.7895833333333333</v>
      </c>
    </row>
    <row r="18" spans="2:38" ht="15.75" x14ac:dyDescent="0.25">
      <c r="B18" s="388" t="s">
        <v>152</v>
      </c>
      <c r="C18" s="387">
        <f>TIME(0,2,0)</f>
        <v>1.3888888888888889E-3</v>
      </c>
      <c r="D18" s="404">
        <f t="shared" si="0"/>
        <v>0.29930555555555544</v>
      </c>
      <c r="E18" s="404">
        <f t="shared" si="1"/>
        <v>0.44513888888888881</v>
      </c>
      <c r="F18" s="404">
        <f t="shared" si="2"/>
        <v>0.54930555555555549</v>
      </c>
      <c r="G18" s="461">
        <f t="shared" si="3"/>
        <v>0.68124999999999991</v>
      </c>
      <c r="Z18" s="388" t="s">
        <v>150</v>
      </c>
      <c r="AA18" s="389">
        <f>TIME(0,4,0)</f>
        <v>2.7777777777777779E-3</v>
      </c>
      <c r="AB18" s="422">
        <f t="shared" si="4"/>
        <v>0.22638888888888886</v>
      </c>
      <c r="AC18" s="422">
        <f t="shared" si="4"/>
        <v>0.28194444444444439</v>
      </c>
      <c r="AD18" s="422">
        <f t="shared" si="4"/>
        <v>0.3340277777777777</v>
      </c>
      <c r="AE18" s="422">
        <f t="shared" si="4"/>
        <v>0.3791666666666666</v>
      </c>
      <c r="AF18" s="422">
        <f t="shared" si="4"/>
        <v>0.44861111111111107</v>
      </c>
      <c r="AG18" s="422">
        <f t="shared" si="4"/>
        <v>0.49027777777777776</v>
      </c>
      <c r="AH18" s="422">
        <f t="shared" si="4"/>
        <v>0.59444444444444444</v>
      </c>
      <c r="AI18" s="422">
        <f t="shared" si="4"/>
        <v>0.62916666666666654</v>
      </c>
      <c r="AJ18" s="422">
        <f t="shared" si="4"/>
        <v>0.69513888888888886</v>
      </c>
      <c r="AK18" s="422">
        <f t="shared" si="4"/>
        <v>0.75069444444444433</v>
      </c>
      <c r="AL18" s="421">
        <f t="shared" si="4"/>
        <v>0.79097222222222219</v>
      </c>
    </row>
    <row r="19" spans="2:38" ht="15.75" x14ac:dyDescent="0.25">
      <c r="B19" s="388" t="s">
        <v>153</v>
      </c>
      <c r="C19" s="387">
        <f>TIME(0,3,0)</f>
        <v>2.0833333333333333E-3</v>
      </c>
      <c r="D19" s="404">
        <f t="shared" si="0"/>
        <v>0.30138888888888876</v>
      </c>
      <c r="E19" s="404">
        <f t="shared" si="1"/>
        <v>0.44722222222222213</v>
      </c>
      <c r="F19" s="404">
        <f t="shared" si="2"/>
        <v>0.55138888888888882</v>
      </c>
      <c r="G19" s="461">
        <f t="shared" si="3"/>
        <v>0.68333333333333324</v>
      </c>
      <c r="Z19" s="388" t="s">
        <v>151</v>
      </c>
      <c r="AA19" s="389">
        <f>TIME(0,3,0)</f>
        <v>2.0833333333333333E-3</v>
      </c>
      <c r="AB19" s="422">
        <f t="shared" si="4"/>
        <v>0.22847222222222219</v>
      </c>
      <c r="AC19" s="422">
        <f t="shared" si="4"/>
        <v>0.28402777777777771</v>
      </c>
      <c r="AD19" s="422">
        <f t="shared" si="4"/>
        <v>0.33611111111111103</v>
      </c>
      <c r="AE19" s="422">
        <f t="shared" si="4"/>
        <v>0.38124999999999992</v>
      </c>
      <c r="AF19" s="422">
        <f t="shared" si="4"/>
        <v>0.4506944444444444</v>
      </c>
      <c r="AG19" s="422">
        <f t="shared" si="4"/>
        <v>0.49236111111111108</v>
      </c>
      <c r="AH19" s="422">
        <f t="shared" si="4"/>
        <v>0.59652777777777777</v>
      </c>
      <c r="AI19" s="422">
        <f t="shared" si="4"/>
        <v>0.63124999999999987</v>
      </c>
      <c r="AJ19" s="422">
        <f t="shared" si="4"/>
        <v>0.69722222222222219</v>
      </c>
      <c r="AK19" s="422">
        <f t="shared" si="4"/>
        <v>0.75277777777777766</v>
      </c>
      <c r="AL19" s="421">
        <f t="shared" si="4"/>
        <v>0.79305555555555551</v>
      </c>
    </row>
    <row r="20" spans="2:38" ht="15.75" x14ac:dyDescent="0.25">
      <c r="B20" s="388" t="s">
        <v>154</v>
      </c>
      <c r="C20" s="387">
        <f>TIME(0,3,0)</f>
        <v>2.0833333333333333E-3</v>
      </c>
      <c r="D20" s="404">
        <f t="shared" si="0"/>
        <v>0.30347222222222209</v>
      </c>
      <c r="E20" s="404">
        <f t="shared" si="1"/>
        <v>0.44930555555555546</v>
      </c>
      <c r="F20" s="404">
        <f t="shared" si="2"/>
        <v>0.55347222222222214</v>
      </c>
      <c r="G20" s="461">
        <f t="shared" si="3"/>
        <v>0.68541666666666656</v>
      </c>
      <c r="Z20" s="388" t="s">
        <v>152</v>
      </c>
      <c r="AA20" s="389">
        <f>TIME(0,2,0)</f>
        <v>1.3888888888888889E-3</v>
      </c>
      <c r="AB20" s="422">
        <f t="shared" si="4"/>
        <v>0.23055555555555551</v>
      </c>
      <c r="AC20" s="422">
        <f t="shared" si="4"/>
        <v>0.28611111111111104</v>
      </c>
      <c r="AD20" s="422">
        <f t="shared" si="4"/>
        <v>0.33819444444444435</v>
      </c>
      <c r="AE20" s="422">
        <f t="shared" si="4"/>
        <v>0.38333333333333325</v>
      </c>
      <c r="AF20" s="422">
        <f t="shared" si="4"/>
        <v>0.45277777777777772</v>
      </c>
      <c r="AG20" s="422">
        <f t="shared" si="4"/>
        <v>0.49444444444444441</v>
      </c>
      <c r="AH20" s="422">
        <f t="shared" si="4"/>
        <v>0.59861111111111109</v>
      </c>
      <c r="AI20" s="422">
        <f t="shared" si="4"/>
        <v>0.63333333333333319</v>
      </c>
      <c r="AJ20" s="422">
        <f t="shared" si="4"/>
        <v>0.69930555555555551</v>
      </c>
      <c r="AK20" s="422">
        <f t="shared" si="4"/>
        <v>0.75486111111111098</v>
      </c>
      <c r="AL20" s="421">
        <f t="shared" si="4"/>
        <v>0.79513888888888884</v>
      </c>
    </row>
    <row r="21" spans="2:38" ht="15.75" x14ac:dyDescent="0.25">
      <c r="B21" s="388" t="s">
        <v>155</v>
      </c>
      <c r="C21" s="387">
        <f>TIME(0,3,0)</f>
        <v>2.0833333333333333E-3</v>
      </c>
      <c r="D21" s="404">
        <f t="shared" si="0"/>
        <v>0.30555555555555541</v>
      </c>
      <c r="E21" s="404">
        <f t="shared" si="1"/>
        <v>0.45138888888888878</v>
      </c>
      <c r="F21" s="404">
        <f t="shared" si="2"/>
        <v>0.55555555555555547</v>
      </c>
      <c r="G21" s="461">
        <f t="shared" si="3"/>
        <v>0.68749999999999989</v>
      </c>
      <c r="Z21" s="388" t="s">
        <v>153</v>
      </c>
      <c r="AA21" s="389">
        <f>TIME(0,3,0)</f>
        <v>2.0833333333333333E-3</v>
      </c>
      <c r="AB21" s="422">
        <f t="shared" si="4"/>
        <v>0.23263888888888884</v>
      </c>
      <c r="AC21" s="422">
        <f t="shared" si="4"/>
        <v>0.28819444444444436</v>
      </c>
      <c r="AD21" s="422">
        <f t="shared" si="4"/>
        <v>0.34027777777777768</v>
      </c>
      <c r="AE21" s="422">
        <f t="shared" si="4"/>
        <v>0.38541666666666657</v>
      </c>
      <c r="AF21" s="422">
        <f t="shared" si="4"/>
        <v>0.45486111111111105</v>
      </c>
      <c r="AG21" s="422">
        <f t="shared" si="4"/>
        <v>0.49652777777777773</v>
      </c>
      <c r="AH21" s="422">
        <f t="shared" si="4"/>
        <v>0.60069444444444442</v>
      </c>
      <c r="AI21" s="422">
        <f t="shared" si="4"/>
        <v>0.63541666666666652</v>
      </c>
      <c r="AJ21" s="422">
        <f t="shared" si="4"/>
        <v>0.70138888888888884</v>
      </c>
      <c r="AK21" s="422">
        <f t="shared" si="4"/>
        <v>0.75694444444444431</v>
      </c>
      <c r="AL21" s="421">
        <f t="shared" si="4"/>
        <v>0.79722222222222217</v>
      </c>
    </row>
    <row r="22" spans="2:38" ht="15.75" x14ac:dyDescent="0.25">
      <c r="B22" s="388" t="s">
        <v>156</v>
      </c>
      <c r="C22" s="387">
        <f>TIME(0,5,0)</f>
        <v>3.472222222222222E-3</v>
      </c>
      <c r="D22" s="404">
        <f t="shared" si="0"/>
        <v>0.30902777777777762</v>
      </c>
      <c r="E22" s="404">
        <f t="shared" si="1"/>
        <v>0.45486111111111099</v>
      </c>
      <c r="F22" s="404">
        <f t="shared" si="2"/>
        <v>0.55902777777777768</v>
      </c>
      <c r="G22" s="461">
        <f t="shared" si="3"/>
        <v>0.6909722222222221</v>
      </c>
      <c r="Z22" s="388" t="s">
        <v>154</v>
      </c>
      <c r="AA22" s="389">
        <f>TIME(0,3,0)</f>
        <v>2.0833333333333333E-3</v>
      </c>
      <c r="AB22" s="422">
        <f t="shared" si="4"/>
        <v>0.23611111111111105</v>
      </c>
      <c r="AC22" s="422">
        <f t="shared" si="4"/>
        <v>0.29166666666666657</v>
      </c>
      <c r="AD22" s="422">
        <f t="shared" si="4"/>
        <v>0.34374999999999989</v>
      </c>
      <c r="AE22" s="422">
        <f t="shared" si="4"/>
        <v>0.38888888888888878</v>
      </c>
      <c r="AF22" s="422">
        <f t="shared" si="4"/>
        <v>0.45833333333333326</v>
      </c>
      <c r="AG22" s="422">
        <f t="shared" si="4"/>
        <v>0.49999999999999994</v>
      </c>
      <c r="AH22" s="422">
        <f t="shared" si="4"/>
        <v>0.60416666666666663</v>
      </c>
      <c r="AI22" s="422">
        <f t="shared" si="4"/>
        <v>0.63888888888888873</v>
      </c>
      <c r="AJ22" s="422">
        <f t="shared" si="4"/>
        <v>0.70486111111111105</v>
      </c>
      <c r="AK22" s="422">
        <f t="shared" si="4"/>
        <v>0.76041666666666652</v>
      </c>
      <c r="AL22" s="421">
        <f t="shared" si="4"/>
        <v>0.80069444444444438</v>
      </c>
    </row>
    <row r="23" spans="2:38" ht="15.75" x14ac:dyDescent="0.25">
      <c r="B23" s="388" t="s">
        <v>40</v>
      </c>
      <c r="C23" s="387">
        <f>TIME(0,3,0)</f>
        <v>2.0833333333333333E-3</v>
      </c>
      <c r="D23" s="404">
        <f t="shared" si="0"/>
        <v>0.31111111111111095</v>
      </c>
      <c r="E23" s="404">
        <f t="shared" si="1"/>
        <v>0.45694444444444432</v>
      </c>
      <c r="F23" s="404">
        <f t="shared" si="2"/>
        <v>0.56111111111111101</v>
      </c>
      <c r="G23" s="461">
        <f t="shared" si="3"/>
        <v>0.69305555555555542</v>
      </c>
      <c r="Z23" s="388" t="s">
        <v>155</v>
      </c>
      <c r="AA23" s="389">
        <f>TIME(0,3,0)</f>
        <v>2.0833333333333333E-3</v>
      </c>
      <c r="AB23" s="422">
        <f t="shared" si="4"/>
        <v>0.23819444444444438</v>
      </c>
      <c r="AC23" s="422">
        <f t="shared" si="4"/>
        <v>0.2937499999999999</v>
      </c>
      <c r="AD23" s="422">
        <f t="shared" si="4"/>
        <v>0.34583333333333321</v>
      </c>
      <c r="AE23" s="422">
        <f t="shared" si="4"/>
        <v>0.39097222222222211</v>
      </c>
      <c r="AF23" s="422">
        <f t="shared" si="4"/>
        <v>0.46041666666666659</v>
      </c>
      <c r="AG23" s="422">
        <f t="shared" si="4"/>
        <v>0.50208333333333333</v>
      </c>
      <c r="AH23" s="422">
        <f t="shared" si="4"/>
        <v>0.60624999999999996</v>
      </c>
      <c r="AI23" s="422">
        <f t="shared" si="4"/>
        <v>0.64097222222222205</v>
      </c>
      <c r="AJ23" s="422">
        <f t="shared" si="4"/>
        <v>0.70694444444444438</v>
      </c>
      <c r="AK23" s="422">
        <f t="shared" si="4"/>
        <v>0.76249999999999984</v>
      </c>
      <c r="AL23" s="421">
        <f t="shared" si="4"/>
        <v>0.8027777777777777</v>
      </c>
    </row>
    <row r="24" spans="2:38" ht="15.75" x14ac:dyDescent="0.25">
      <c r="B24" s="388" t="s">
        <v>41</v>
      </c>
      <c r="C24" s="387">
        <f>TIME(0,2,30)</f>
        <v>1.736111111111111E-3</v>
      </c>
      <c r="D24" s="404">
        <f t="shared" si="0"/>
        <v>0.31284722222222205</v>
      </c>
      <c r="E24" s="404">
        <f t="shared" si="1"/>
        <v>0.45868055555555542</v>
      </c>
      <c r="F24" s="404">
        <f t="shared" si="2"/>
        <v>0.56284722222222217</v>
      </c>
      <c r="G24" s="461">
        <f t="shared" si="3"/>
        <v>0.69479166666666659</v>
      </c>
      <c r="Z24" s="388" t="s">
        <v>156</v>
      </c>
      <c r="AA24" s="389">
        <f>TIME(0,5,0)</f>
        <v>3.472222222222222E-3</v>
      </c>
      <c r="AB24" s="422">
        <f t="shared" si="4"/>
        <v>0.23993055555555548</v>
      </c>
      <c r="AC24" s="422">
        <f t="shared" si="4"/>
        <v>0.29548611111111101</v>
      </c>
      <c r="AD24" s="422">
        <f t="shared" si="4"/>
        <v>0.34756944444444432</v>
      </c>
      <c r="AE24" s="422">
        <f t="shared" si="4"/>
        <v>0.39270833333333321</v>
      </c>
      <c r="AF24" s="422">
        <f t="shared" si="4"/>
        <v>0.46215277777777769</v>
      </c>
      <c r="AG24" s="422">
        <f t="shared" si="4"/>
        <v>0.50381944444444449</v>
      </c>
      <c r="AH24" s="422">
        <f t="shared" si="4"/>
        <v>0.60798611111111112</v>
      </c>
      <c r="AI24" s="422">
        <f t="shared" si="4"/>
        <v>0.64270833333333321</v>
      </c>
      <c r="AJ24" s="422">
        <f t="shared" si="4"/>
        <v>0.70868055555555554</v>
      </c>
      <c r="AK24" s="422">
        <f t="shared" si="4"/>
        <v>0.76423611111111101</v>
      </c>
      <c r="AL24" s="421">
        <f t="shared" si="4"/>
        <v>0.80451388888888886</v>
      </c>
    </row>
    <row r="25" spans="2:38" ht="16.5" thickBot="1" x14ac:dyDescent="0.3">
      <c r="B25" s="403"/>
      <c r="C25" s="401"/>
      <c r="D25" s="401"/>
      <c r="E25" s="402"/>
      <c r="F25" s="402"/>
      <c r="G25" s="462"/>
      <c r="Z25" s="388" t="s">
        <v>40</v>
      </c>
      <c r="AA25" s="389">
        <f>TIME(0,3,0)</f>
        <v>2.0833333333333333E-3</v>
      </c>
      <c r="AB25" s="422">
        <f t="shared" si="4"/>
        <v>0.23993055555555548</v>
      </c>
      <c r="AC25" s="422">
        <f t="shared" si="4"/>
        <v>0.29548611111111101</v>
      </c>
      <c r="AD25" s="422">
        <f t="shared" si="4"/>
        <v>0.34756944444444432</v>
      </c>
      <c r="AE25" s="422">
        <f t="shared" si="4"/>
        <v>0.39270833333333321</v>
      </c>
      <c r="AF25" s="422">
        <f t="shared" si="4"/>
        <v>0.46215277777777769</v>
      </c>
      <c r="AG25" s="422">
        <f t="shared" si="4"/>
        <v>0.50381944444444449</v>
      </c>
      <c r="AH25" s="422">
        <f t="shared" si="4"/>
        <v>0.60798611111111112</v>
      </c>
      <c r="AI25" s="422">
        <f t="shared" si="4"/>
        <v>0.64270833333333321</v>
      </c>
      <c r="AJ25" s="422">
        <f t="shared" si="4"/>
        <v>0.70868055555555554</v>
      </c>
      <c r="AK25" s="422">
        <f t="shared" si="4"/>
        <v>0.76423611111111101</v>
      </c>
      <c r="AL25" s="421">
        <f t="shared" si="4"/>
        <v>0.80451388888888886</v>
      </c>
    </row>
    <row r="26" spans="2:38" ht="16.5" thickBot="1" x14ac:dyDescent="0.3">
      <c r="Z26" s="385" t="s">
        <v>41</v>
      </c>
      <c r="AA26" s="451">
        <f>TIME(0,2,0)</f>
        <v>1.3888888888888889E-3</v>
      </c>
      <c r="AB26" s="424">
        <f t="shared" si="4"/>
        <v>0.23993055555555548</v>
      </c>
      <c r="AC26" s="424">
        <f t="shared" si="4"/>
        <v>0.29548611111111101</v>
      </c>
      <c r="AD26" s="424">
        <f t="shared" si="4"/>
        <v>0.34756944444444432</v>
      </c>
      <c r="AE26" s="424">
        <f t="shared" si="4"/>
        <v>0.39270833333333321</v>
      </c>
      <c r="AF26" s="424">
        <f t="shared" si="4"/>
        <v>0.46215277777777769</v>
      </c>
      <c r="AG26" s="424">
        <f t="shared" si="4"/>
        <v>0.50381944444444449</v>
      </c>
      <c r="AH26" s="424">
        <f t="shared" si="4"/>
        <v>0.60798611111111112</v>
      </c>
      <c r="AI26" s="424">
        <f t="shared" si="4"/>
        <v>0.64270833333333321</v>
      </c>
      <c r="AJ26" s="424">
        <f t="shared" si="4"/>
        <v>0.70868055555555554</v>
      </c>
      <c r="AK26" s="424">
        <f t="shared" si="4"/>
        <v>0.76423611111111101</v>
      </c>
      <c r="AL26" s="423">
        <f t="shared" si="4"/>
        <v>0.80451388888888886</v>
      </c>
    </row>
  </sheetData>
  <mergeCells count="1">
    <mergeCell ref="B2:G2"/>
  </mergeCells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AA29-AF4C-4A8C-ACBC-F02C94360FA7}">
  <sheetPr codeName="Sheet5">
    <tabColor rgb="FF7030A0"/>
  </sheetPr>
  <dimension ref="B1:G25"/>
  <sheetViews>
    <sheetView view="pageBreakPreview" zoomScale="80" zoomScaleNormal="100" zoomScaleSheetLayoutView="80" workbookViewId="0">
      <selection activeCell="M31" sqref="M31"/>
    </sheetView>
  </sheetViews>
  <sheetFormatPr defaultColWidth="9.28515625" defaultRowHeight="15" x14ac:dyDescent="0.25"/>
  <cols>
    <col min="1" max="1" width="9.28515625" style="378"/>
    <col min="2" max="2" width="22.7109375" style="378" customWidth="1"/>
    <col min="3" max="3" width="13.28515625" style="378" hidden="1" customWidth="1"/>
    <col min="4" max="4" width="12.7109375" style="378" customWidth="1"/>
    <col min="5" max="7" width="13" style="378" customWidth="1"/>
    <col min="8" max="16384" width="9.28515625" style="378"/>
  </cols>
  <sheetData>
    <row r="1" spans="2:7" ht="15.75" thickBot="1" x14ac:dyDescent="0.3"/>
    <row r="2" spans="2:7" ht="18" x14ac:dyDescent="0.25">
      <c r="B2" s="863" t="s">
        <v>162</v>
      </c>
      <c r="C2" s="864"/>
      <c r="D2" s="864"/>
      <c r="E2" s="864"/>
      <c r="F2" s="864"/>
      <c r="G2" s="865"/>
    </row>
    <row r="3" spans="2:7" ht="18" x14ac:dyDescent="0.25">
      <c r="B3" s="400" t="s">
        <v>25</v>
      </c>
      <c r="C3" s="399"/>
      <c r="G3" s="457"/>
    </row>
    <row r="4" spans="2:7" ht="18" x14ac:dyDescent="0.25">
      <c r="B4" s="398"/>
      <c r="C4" s="397"/>
      <c r="D4" s="396" t="s">
        <v>161</v>
      </c>
      <c r="G4" s="457"/>
    </row>
    <row r="5" spans="2:7" ht="15.75" hidden="1" x14ac:dyDescent="0.25">
      <c r="B5" s="395"/>
      <c r="C5" s="66"/>
      <c r="D5" s="66" t="s">
        <v>160</v>
      </c>
      <c r="E5" s="66" t="s">
        <v>159</v>
      </c>
      <c r="F5" s="66"/>
      <c r="G5" s="73"/>
    </row>
    <row r="6" spans="2:7" ht="15.75" x14ac:dyDescent="0.25">
      <c r="B6" s="394" t="s">
        <v>157</v>
      </c>
      <c r="C6" s="393" t="s">
        <v>25</v>
      </c>
      <c r="D6" s="392"/>
      <c r="E6" s="392"/>
      <c r="F6" s="392"/>
      <c r="G6" s="463"/>
    </row>
    <row r="7" spans="2:7" ht="15.75" x14ac:dyDescent="0.25">
      <c r="B7" s="394" t="s">
        <v>2</v>
      </c>
      <c r="C7" s="393" t="s">
        <v>25</v>
      </c>
      <c r="D7" s="392" t="s">
        <v>148</v>
      </c>
      <c r="E7" s="391" t="s">
        <v>146</v>
      </c>
      <c r="F7" s="391" t="s">
        <v>144</v>
      </c>
      <c r="G7" s="458" t="s">
        <v>142</v>
      </c>
    </row>
    <row r="8" spans="2:7" ht="15.75" x14ac:dyDescent="0.25">
      <c r="B8" s="388" t="s">
        <v>41</v>
      </c>
      <c r="C8" s="390">
        <f>TIME(0,3,0)</f>
        <v>2.0833333333333333E-3</v>
      </c>
      <c r="D8" s="386">
        <v>0.36805555555555558</v>
      </c>
      <c r="E8" s="386">
        <v>0.46527777777777779</v>
      </c>
      <c r="F8" s="386">
        <v>0.60416666666666663</v>
      </c>
      <c r="G8" s="464">
        <v>0.74305555555555558</v>
      </c>
    </row>
    <row r="9" spans="2:7" ht="15.75" x14ac:dyDescent="0.25">
      <c r="B9" s="388" t="s">
        <v>40</v>
      </c>
      <c r="C9" s="389">
        <f>TIME(0,2,0)</f>
        <v>1.3888888888888889E-3</v>
      </c>
      <c r="D9" s="386">
        <f t="shared" ref="D9:D23" si="0">D8+$C9</f>
        <v>0.36944444444444446</v>
      </c>
      <c r="E9" s="386">
        <f t="shared" ref="E9:E23" si="1">E8+$C9</f>
        <v>0.46666666666666667</v>
      </c>
      <c r="F9" s="386">
        <f t="shared" ref="F9:F23" si="2">F8+$C9</f>
        <v>0.60555555555555551</v>
      </c>
      <c r="G9" s="464">
        <f t="shared" ref="G9:G23" si="3">G8+$C9</f>
        <v>0.74444444444444446</v>
      </c>
    </row>
    <row r="10" spans="2:7" ht="15.75" x14ac:dyDescent="0.25">
      <c r="B10" s="388" t="s">
        <v>156</v>
      </c>
      <c r="C10" s="389">
        <f>TIME(0,5,0)</f>
        <v>3.472222222222222E-3</v>
      </c>
      <c r="D10" s="386">
        <f t="shared" si="0"/>
        <v>0.37291666666666667</v>
      </c>
      <c r="E10" s="386">
        <f t="shared" si="1"/>
        <v>0.47013888888888888</v>
      </c>
      <c r="F10" s="386">
        <f t="shared" si="2"/>
        <v>0.60902777777777772</v>
      </c>
      <c r="G10" s="464">
        <f t="shared" si="3"/>
        <v>0.74791666666666667</v>
      </c>
    </row>
    <row r="11" spans="2:7" ht="15.75" x14ac:dyDescent="0.25">
      <c r="B11" s="388" t="s">
        <v>155</v>
      </c>
      <c r="C11" s="387">
        <f>TIME(0,3,0)</f>
        <v>2.0833333333333333E-3</v>
      </c>
      <c r="D11" s="386">
        <f t="shared" si="0"/>
        <v>0.375</v>
      </c>
      <c r="E11" s="386">
        <f t="shared" si="1"/>
        <v>0.47222222222222221</v>
      </c>
      <c r="F11" s="386">
        <f t="shared" si="2"/>
        <v>0.61111111111111105</v>
      </c>
      <c r="G11" s="464">
        <f t="shared" si="3"/>
        <v>0.75</v>
      </c>
    </row>
    <row r="12" spans="2:7" ht="15.75" x14ac:dyDescent="0.25">
      <c r="B12" s="388" t="s">
        <v>154</v>
      </c>
      <c r="C12" s="387">
        <f>TIME(0,3,0)</f>
        <v>2.0833333333333333E-3</v>
      </c>
      <c r="D12" s="386">
        <f t="shared" si="0"/>
        <v>0.37708333333333333</v>
      </c>
      <c r="E12" s="386">
        <f t="shared" si="1"/>
        <v>0.47430555555555554</v>
      </c>
      <c r="F12" s="386">
        <f t="shared" si="2"/>
        <v>0.61319444444444438</v>
      </c>
      <c r="G12" s="464">
        <f t="shared" si="3"/>
        <v>0.75208333333333333</v>
      </c>
    </row>
    <row r="13" spans="2:7" ht="15.75" x14ac:dyDescent="0.25">
      <c r="B13" s="388" t="s">
        <v>153</v>
      </c>
      <c r="C13" s="387">
        <f>TIME(0,3,0)</f>
        <v>2.0833333333333333E-3</v>
      </c>
      <c r="D13" s="386">
        <f t="shared" si="0"/>
        <v>0.37916666666666665</v>
      </c>
      <c r="E13" s="386">
        <f t="shared" si="1"/>
        <v>0.47638888888888886</v>
      </c>
      <c r="F13" s="386">
        <f t="shared" si="2"/>
        <v>0.6152777777777777</v>
      </c>
      <c r="G13" s="464">
        <f t="shared" si="3"/>
        <v>0.75416666666666665</v>
      </c>
    </row>
    <row r="14" spans="2:7" ht="15.75" x14ac:dyDescent="0.25">
      <c r="B14" s="388" t="s">
        <v>152</v>
      </c>
      <c r="C14" s="387">
        <f>TIME(0,2,0)</f>
        <v>1.3888888888888889E-3</v>
      </c>
      <c r="D14" s="386">
        <f t="shared" si="0"/>
        <v>0.38055555555555554</v>
      </c>
      <c r="E14" s="386">
        <f t="shared" si="1"/>
        <v>0.47777777777777775</v>
      </c>
      <c r="F14" s="386">
        <f t="shared" si="2"/>
        <v>0.61666666666666659</v>
      </c>
      <c r="G14" s="464">
        <f t="shared" si="3"/>
        <v>0.75555555555555554</v>
      </c>
    </row>
    <row r="15" spans="2:7" ht="15.75" x14ac:dyDescent="0.25">
      <c r="B15" s="388" t="s">
        <v>151</v>
      </c>
      <c r="C15" s="387">
        <f>TIME(0,3,0)</f>
        <v>2.0833333333333333E-3</v>
      </c>
      <c r="D15" s="386">
        <f t="shared" si="0"/>
        <v>0.38263888888888886</v>
      </c>
      <c r="E15" s="386">
        <f t="shared" si="1"/>
        <v>0.47986111111111107</v>
      </c>
      <c r="F15" s="386">
        <f t="shared" si="2"/>
        <v>0.61874999999999991</v>
      </c>
      <c r="G15" s="464">
        <f t="shared" si="3"/>
        <v>0.75763888888888886</v>
      </c>
    </row>
    <row r="16" spans="2:7" ht="15.75" x14ac:dyDescent="0.25">
      <c r="B16" s="388" t="s">
        <v>150</v>
      </c>
      <c r="C16" s="387">
        <f>TIME(0,4,0)</f>
        <v>2.7777777777777779E-3</v>
      </c>
      <c r="D16" s="386">
        <f t="shared" si="0"/>
        <v>0.38541666666666663</v>
      </c>
      <c r="E16" s="386">
        <f t="shared" si="1"/>
        <v>0.48263888888888884</v>
      </c>
      <c r="F16" s="386">
        <f t="shared" si="2"/>
        <v>0.62152777777777768</v>
      </c>
      <c r="G16" s="464">
        <f t="shared" si="3"/>
        <v>0.76041666666666663</v>
      </c>
    </row>
    <row r="17" spans="2:7" ht="15.75" x14ac:dyDescent="0.25">
      <c r="B17" s="388" t="s">
        <v>125</v>
      </c>
      <c r="C17" s="387">
        <f>TIME(0,4,0)</f>
        <v>2.7777777777777779E-3</v>
      </c>
      <c r="D17" s="386">
        <f t="shared" si="0"/>
        <v>0.3881944444444444</v>
      </c>
      <c r="E17" s="386">
        <f t="shared" si="1"/>
        <v>0.48541666666666661</v>
      </c>
      <c r="F17" s="386">
        <f t="shared" si="2"/>
        <v>0.62430555555555545</v>
      </c>
      <c r="G17" s="464">
        <f t="shared" si="3"/>
        <v>0.7631944444444444</v>
      </c>
    </row>
    <row r="18" spans="2:7" ht="15.75" x14ac:dyDescent="0.25">
      <c r="B18" s="388" t="s">
        <v>124</v>
      </c>
      <c r="C18" s="387">
        <f>TIME(0,3,0)</f>
        <v>2.0833333333333333E-3</v>
      </c>
      <c r="D18" s="386">
        <f t="shared" si="0"/>
        <v>0.39027777777777772</v>
      </c>
      <c r="E18" s="386">
        <f t="shared" si="1"/>
        <v>0.48749999999999993</v>
      </c>
      <c r="F18" s="386">
        <f t="shared" si="2"/>
        <v>0.62638888888888877</v>
      </c>
      <c r="G18" s="464">
        <f t="shared" si="3"/>
        <v>0.76527777777777772</v>
      </c>
    </row>
    <row r="19" spans="2:7" ht="15.75" x14ac:dyDescent="0.25">
      <c r="B19" s="388" t="s">
        <v>98</v>
      </c>
      <c r="C19" s="387">
        <f>TIME(0,4,0)</f>
        <v>2.7777777777777779E-3</v>
      </c>
      <c r="D19" s="386">
        <f t="shared" si="0"/>
        <v>0.39305555555555549</v>
      </c>
      <c r="E19" s="386">
        <f t="shared" si="1"/>
        <v>0.4902777777777777</v>
      </c>
      <c r="F19" s="386">
        <f t="shared" si="2"/>
        <v>0.62916666666666654</v>
      </c>
      <c r="G19" s="464">
        <f t="shared" si="3"/>
        <v>0.76805555555555549</v>
      </c>
    </row>
    <row r="20" spans="2:7" ht="15.75" x14ac:dyDescent="0.25">
      <c r="B20" s="388" t="s">
        <v>99</v>
      </c>
      <c r="C20" s="387">
        <f>TIME(0,3,0)</f>
        <v>2.0833333333333333E-3</v>
      </c>
      <c r="D20" s="386">
        <f t="shared" si="0"/>
        <v>0.39513888888888882</v>
      </c>
      <c r="E20" s="386">
        <f t="shared" si="1"/>
        <v>0.49236111111111103</v>
      </c>
      <c r="F20" s="386">
        <f t="shared" si="2"/>
        <v>0.63124999999999987</v>
      </c>
      <c r="G20" s="464">
        <f t="shared" si="3"/>
        <v>0.77013888888888882</v>
      </c>
    </row>
    <row r="21" spans="2:7" ht="15.75" x14ac:dyDescent="0.25">
      <c r="B21" s="388" t="s">
        <v>26</v>
      </c>
      <c r="C21" s="387">
        <f>TIME(0,6,0)</f>
        <v>4.1666666666666666E-3</v>
      </c>
      <c r="D21" s="386">
        <f t="shared" si="0"/>
        <v>0.39930555555555547</v>
      </c>
      <c r="E21" s="386">
        <f t="shared" si="1"/>
        <v>0.49652777777777768</v>
      </c>
      <c r="F21" s="386">
        <f t="shared" si="2"/>
        <v>0.63541666666666652</v>
      </c>
      <c r="G21" s="464">
        <f t="shared" si="3"/>
        <v>0.77430555555555547</v>
      </c>
    </row>
    <row r="22" spans="2:7" ht="15.75" x14ac:dyDescent="0.25">
      <c r="B22" s="388" t="s">
        <v>23</v>
      </c>
      <c r="C22" s="387">
        <f>TIME(0,8,0)</f>
        <v>5.5555555555555558E-3</v>
      </c>
      <c r="D22" s="386">
        <f t="shared" si="0"/>
        <v>0.40486111111111101</v>
      </c>
      <c r="E22" s="386">
        <f t="shared" si="1"/>
        <v>0.50208333333333321</v>
      </c>
      <c r="F22" s="386">
        <f t="shared" si="2"/>
        <v>0.64097222222222205</v>
      </c>
      <c r="G22" s="464">
        <f t="shared" si="3"/>
        <v>0.77986111111111101</v>
      </c>
    </row>
    <row r="23" spans="2:7" ht="16.5" thickBot="1" x14ac:dyDescent="0.3">
      <c r="B23" s="385" t="s">
        <v>20</v>
      </c>
      <c r="C23" s="384">
        <f>TIME(0,7,0)</f>
        <v>4.8611111111111112E-3</v>
      </c>
      <c r="D23" s="383">
        <f t="shared" si="0"/>
        <v>0.4097222222222221</v>
      </c>
      <c r="E23" s="383">
        <f t="shared" si="1"/>
        <v>0.50694444444444431</v>
      </c>
      <c r="F23" s="383">
        <f t="shared" si="2"/>
        <v>0.64583333333333315</v>
      </c>
      <c r="G23" s="465">
        <f t="shared" si="3"/>
        <v>0.7847222222222221</v>
      </c>
    </row>
    <row r="24" spans="2:7" ht="15.75" x14ac:dyDescent="0.25">
      <c r="B24" s="382" t="s">
        <v>25</v>
      </c>
      <c r="C24" s="379"/>
      <c r="D24" s="380"/>
      <c r="E24" s="381"/>
      <c r="F24" s="381"/>
      <c r="G24" s="381"/>
    </row>
    <row r="25" spans="2:7" ht="15.75" x14ac:dyDescent="0.25">
      <c r="B25" s="379"/>
      <c r="C25" s="379"/>
      <c r="D25" s="379"/>
      <c r="E25" s="379"/>
      <c r="F25" s="379"/>
      <c r="G25" s="379"/>
    </row>
  </sheetData>
  <mergeCells count="1">
    <mergeCell ref="B2:G2"/>
  </mergeCells>
  <pageMargins left="0.7" right="0.7" top="0.75" bottom="0.75" header="0.3" footer="0.3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80EE-D0C6-4E9C-8F88-FDF44C081433}">
  <sheetPr codeName="Sheet7">
    <tabColor rgb="FFFFFF00"/>
    <pageSetUpPr fitToPage="1"/>
  </sheetPr>
  <dimension ref="A1:APT32"/>
  <sheetViews>
    <sheetView view="pageBreakPreview" zoomScale="90" zoomScaleNormal="100" zoomScaleSheetLayoutView="90" workbookViewId="0">
      <selection activeCell="R4" sqref="R4"/>
    </sheetView>
  </sheetViews>
  <sheetFormatPr defaultColWidth="10.28515625" defaultRowHeight="15" x14ac:dyDescent="0.25"/>
  <cols>
    <col min="1" max="1" width="7.7109375" style="251" customWidth="1"/>
    <col min="2" max="2" width="21.5703125" style="251" customWidth="1"/>
    <col min="3" max="4" width="8" style="251" hidden="1" customWidth="1"/>
    <col min="5" max="5" width="8" style="251" customWidth="1"/>
    <col min="6" max="6" width="7.7109375" style="251" customWidth="1"/>
    <col min="7" max="7" width="10.28515625" hidden="1" customWidth="1"/>
    <col min="8" max="14" width="8" style="251" customWidth="1"/>
    <col min="16" max="16" width="7.28515625" style="251" customWidth="1"/>
    <col min="17" max="123" width="10.28515625" style="251"/>
    <col min="124" max="124" width="20" style="251" customWidth="1"/>
    <col min="125" max="126" width="0" style="251" hidden="1" customWidth="1"/>
    <col min="127" max="127" width="3" style="251" bestFit="1" customWidth="1"/>
    <col min="128" max="137" width="8" style="251" customWidth="1"/>
    <col min="138" max="138" width="20.28515625" style="251" customWidth="1"/>
    <col min="139" max="139" width="3" style="251" customWidth="1"/>
    <col min="140" max="149" width="8" style="251" customWidth="1"/>
    <col min="150" max="150" width="20.28515625" style="251" customWidth="1"/>
    <col min="151" max="151" width="3" style="251" customWidth="1"/>
    <col min="152" max="162" width="8" style="251" customWidth="1"/>
    <col min="163" max="163" width="19.7109375" style="251" customWidth="1"/>
    <col min="164" max="164" width="3" style="251" customWidth="1"/>
    <col min="165" max="174" width="8" style="251" customWidth="1"/>
    <col min="175" max="175" width="19.7109375" style="251" customWidth="1"/>
    <col min="176" max="176" width="3" style="251" customWidth="1"/>
    <col min="177" max="187" width="8" style="251" customWidth="1"/>
    <col min="188" max="188" width="20" style="251" customWidth="1"/>
    <col min="189" max="189" width="3" style="251" customWidth="1"/>
    <col min="190" max="191" width="8" style="251" customWidth="1"/>
    <col min="192" max="192" width="9.5703125" style="251" customWidth="1"/>
    <col min="193" max="195" width="8" style="251" customWidth="1"/>
    <col min="196" max="196" width="8.5703125" style="251" customWidth="1"/>
    <col min="197" max="197" width="8" style="251" customWidth="1"/>
    <col min="198" max="198" width="9.7109375" style="251" customWidth="1"/>
    <col min="199" max="199" width="19.7109375" style="251" customWidth="1"/>
    <col min="200" max="200" width="3" style="251" customWidth="1"/>
    <col min="201" max="205" width="8" style="251" customWidth="1"/>
    <col min="206" max="206" width="8.5703125" style="251" customWidth="1"/>
    <col min="207" max="209" width="8" style="251" customWidth="1"/>
    <col min="210" max="210" width="20" style="251" customWidth="1"/>
    <col min="211" max="211" width="3" style="251" customWidth="1"/>
    <col min="212" max="214" width="8" style="251" customWidth="1"/>
    <col min="215" max="215" width="8.5703125" style="251" customWidth="1"/>
    <col min="216" max="220" width="8" style="251" customWidth="1"/>
    <col min="221" max="221" width="19.7109375" style="251" customWidth="1"/>
    <col min="222" max="222" width="3" style="251" customWidth="1"/>
    <col min="223" max="226" width="8" style="251" customWidth="1"/>
    <col min="227" max="227" width="8.5703125" style="251" customWidth="1"/>
    <col min="228" max="232" width="8" style="251" customWidth="1"/>
    <col min="233" max="233" width="20.28515625" style="251" customWidth="1"/>
    <col min="234" max="234" width="3" style="251" customWidth="1"/>
    <col min="235" max="235" width="8" style="251" customWidth="1"/>
    <col min="236" max="236" width="8.7109375" style="251" customWidth="1"/>
    <col min="237" max="237" width="8.5703125" style="251" customWidth="1"/>
    <col min="238" max="239" width="8" style="251" customWidth="1"/>
    <col min="240" max="240" width="8.7109375" style="251" customWidth="1"/>
    <col min="241" max="241" width="8" style="251" customWidth="1"/>
    <col min="242" max="242" width="8.7109375" style="251" customWidth="1"/>
    <col min="243" max="243" width="8.5703125" style="251" customWidth="1"/>
    <col min="244" max="244" width="8" style="251" customWidth="1"/>
    <col min="245" max="245" width="19.5703125" style="251" customWidth="1"/>
    <col min="246" max="246" width="3" style="251" customWidth="1"/>
    <col min="247" max="247" width="8" style="251" customWidth="1"/>
    <col min="248" max="248" width="8.7109375" style="251" customWidth="1"/>
    <col min="249" max="250" width="8" style="251" customWidth="1"/>
    <col min="251" max="251" width="8.7109375" style="251" customWidth="1"/>
    <col min="252" max="253" width="8" style="251" customWidth="1"/>
    <col min="254" max="254" width="8.7109375" style="251" customWidth="1"/>
    <col min="255" max="255" width="8" style="251" customWidth="1"/>
    <col min="256" max="256" width="8.7109375" style="251" customWidth="1"/>
    <col min="257" max="257" width="4.5703125" style="251" customWidth="1"/>
    <col min="258" max="379" width="10.28515625" style="251"/>
    <col min="380" max="380" width="20" style="251" customWidth="1"/>
    <col min="381" max="382" width="0" style="251" hidden="1" customWidth="1"/>
    <col min="383" max="383" width="3" style="251" bestFit="1" customWidth="1"/>
    <col min="384" max="393" width="8" style="251" customWidth="1"/>
    <col min="394" max="394" width="20.28515625" style="251" customWidth="1"/>
    <col min="395" max="395" width="3" style="251" customWidth="1"/>
    <col min="396" max="405" width="8" style="251" customWidth="1"/>
    <col min="406" max="406" width="20.28515625" style="251" customWidth="1"/>
    <col min="407" max="407" width="3" style="251" customWidth="1"/>
    <col min="408" max="418" width="8" style="251" customWidth="1"/>
    <col min="419" max="419" width="19.7109375" style="251" customWidth="1"/>
    <col min="420" max="420" width="3" style="251" customWidth="1"/>
    <col min="421" max="430" width="8" style="251" customWidth="1"/>
    <col min="431" max="431" width="19.7109375" style="251" customWidth="1"/>
    <col min="432" max="432" width="3" style="251" customWidth="1"/>
    <col min="433" max="443" width="8" style="251" customWidth="1"/>
    <col min="444" max="444" width="20" style="251" customWidth="1"/>
    <col min="445" max="445" width="3" style="251" customWidth="1"/>
    <col min="446" max="447" width="8" style="251" customWidth="1"/>
    <col min="448" max="448" width="9.5703125" style="251" customWidth="1"/>
    <col min="449" max="451" width="8" style="251" customWidth="1"/>
    <col min="452" max="452" width="8.5703125" style="251" customWidth="1"/>
    <col min="453" max="453" width="8" style="251" customWidth="1"/>
    <col min="454" max="454" width="9.7109375" style="251" customWidth="1"/>
    <col min="455" max="455" width="19.7109375" style="251" customWidth="1"/>
    <col min="456" max="456" width="3" style="251" customWidth="1"/>
    <col min="457" max="461" width="8" style="251" customWidth="1"/>
    <col min="462" max="462" width="8.5703125" style="251" customWidth="1"/>
    <col min="463" max="465" width="8" style="251" customWidth="1"/>
    <col min="466" max="466" width="20" style="251" customWidth="1"/>
    <col min="467" max="467" width="3" style="251" customWidth="1"/>
    <col min="468" max="470" width="8" style="251" customWidth="1"/>
    <col min="471" max="471" width="8.5703125" style="251" customWidth="1"/>
    <col min="472" max="476" width="8" style="251" customWidth="1"/>
    <col min="477" max="477" width="19.7109375" style="251" customWidth="1"/>
    <col min="478" max="478" width="3" style="251" customWidth="1"/>
    <col min="479" max="482" width="8" style="251" customWidth="1"/>
    <col min="483" max="483" width="8.5703125" style="251" customWidth="1"/>
    <col min="484" max="488" width="8" style="251" customWidth="1"/>
    <col min="489" max="489" width="20.28515625" style="251" customWidth="1"/>
    <col min="490" max="490" width="3" style="251" customWidth="1"/>
    <col min="491" max="491" width="8" style="251" customWidth="1"/>
    <col min="492" max="492" width="8.7109375" style="251" customWidth="1"/>
    <col min="493" max="493" width="8.5703125" style="251" customWidth="1"/>
    <col min="494" max="495" width="8" style="251" customWidth="1"/>
    <col min="496" max="496" width="8.7109375" style="251" customWidth="1"/>
    <col min="497" max="497" width="8" style="251" customWidth="1"/>
    <col min="498" max="498" width="8.7109375" style="251" customWidth="1"/>
    <col min="499" max="499" width="8.5703125" style="251" customWidth="1"/>
    <col min="500" max="500" width="8" style="251" customWidth="1"/>
    <col min="501" max="501" width="19.5703125" style="251" customWidth="1"/>
    <col min="502" max="502" width="3" style="251" customWidth="1"/>
    <col min="503" max="503" width="8" style="251" customWidth="1"/>
    <col min="504" max="504" width="8.7109375" style="251" customWidth="1"/>
    <col min="505" max="506" width="8" style="251" customWidth="1"/>
    <col min="507" max="507" width="8.7109375" style="251" customWidth="1"/>
    <col min="508" max="509" width="8" style="251" customWidth="1"/>
    <col min="510" max="510" width="8.7109375" style="251" customWidth="1"/>
    <col min="511" max="511" width="8" style="251" customWidth="1"/>
    <col min="512" max="512" width="8.7109375" style="251" customWidth="1"/>
    <col min="513" max="513" width="4.5703125" style="251" customWidth="1"/>
    <col min="514" max="635" width="10.28515625" style="251"/>
    <col min="636" max="636" width="20" style="251" customWidth="1"/>
    <col min="637" max="638" width="0" style="251" hidden="1" customWidth="1"/>
    <col min="639" max="639" width="3" style="251" bestFit="1" customWidth="1"/>
    <col min="640" max="649" width="8" style="251" customWidth="1"/>
    <col min="650" max="650" width="20.28515625" style="251" customWidth="1"/>
    <col min="651" max="651" width="3" style="251" customWidth="1"/>
    <col min="652" max="661" width="8" style="251" customWidth="1"/>
    <col min="662" max="662" width="20.28515625" style="251" customWidth="1"/>
    <col min="663" max="663" width="3" style="251" customWidth="1"/>
    <col min="664" max="674" width="8" style="251" customWidth="1"/>
    <col min="675" max="675" width="19.7109375" style="251" customWidth="1"/>
    <col min="676" max="676" width="3" style="251" customWidth="1"/>
    <col min="677" max="686" width="8" style="251" customWidth="1"/>
    <col min="687" max="687" width="19.7109375" style="251" customWidth="1"/>
    <col min="688" max="688" width="3" style="251" customWidth="1"/>
    <col min="689" max="699" width="8" style="251" customWidth="1"/>
    <col min="700" max="700" width="20" style="251" customWidth="1"/>
    <col min="701" max="701" width="3" style="251" customWidth="1"/>
    <col min="702" max="703" width="8" style="251" customWidth="1"/>
    <col min="704" max="704" width="9.5703125" style="251" customWidth="1"/>
    <col min="705" max="707" width="8" style="251" customWidth="1"/>
    <col min="708" max="708" width="8.5703125" style="251" customWidth="1"/>
    <col min="709" max="709" width="8" style="251" customWidth="1"/>
    <col min="710" max="710" width="9.7109375" style="251" customWidth="1"/>
    <col min="711" max="711" width="19.7109375" style="251" customWidth="1"/>
    <col min="712" max="712" width="3" style="251" customWidth="1"/>
    <col min="713" max="717" width="8" style="251" customWidth="1"/>
    <col min="718" max="718" width="8.5703125" style="251" customWidth="1"/>
    <col min="719" max="721" width="8" style="251" customWidth="1"/>
    <col min="722" max="722" width="20" style="251" customWidth="1"/>
    <col min="723" max="723" width="3" style="251" customWidth="1"/>
    <col min="724" max="726" width="8" style="251" customWidth="1"/>
    <col min="727" max="727" width="8.5703125" style="251" customWidth="1"/>
    <col min="728" max="732" width="8" style="251" customWidth="1"/>
    <col min="733" max="733" width="19.7109375" style="251" customWidth="1"/>
    <col min="734" max="734" width="3" style="251" customWidth="1"/>
    <col min="735" max="738" width="8" style="251" customWidth="1"/>
    <col min="739" max="739" width="8.5703125" style="251" customWidth="1"/>
    <col min="740" max="744" width="8" style="251" customWidth="1"/>
    <col min="745" max="745" width="20.28515625" style="251" customWidth="1"/>
    <col min="746" max="746" width="3" style="251" customWidth="1"/>
    <col min="747" max="747" width="8" style="251" customWidth="1"/>
    <col min="748" max="748" width="8.7109375" style="251" customWidth="1"/>
    <col min="749" max="749" width="8.5703125" style="251" customWidth="1"/>
    <col min="750" max="751" width="8" style="251" customWidth="1"/>
    <col min="752" max="752" width="8.7109375" style="251" customWidth="1"/>
    <col min="753" max="753" width="8" style="251" customWidth="1"/>
    <col min="754" max="754" width="8.7109375" style="251" customWidth="1"/>
    <col min="755" max="755" width="8.5703125" style="251" customWidth="1"/>
    <col min="756" max="756" width="8" style="251" customWidth="1"/>
    <col min="757" max="757" width="19.5703125" style="251" customWidth="1"/>
    <col min="758" max="758" width="3" style="251" customWidth="1"/>
    <col min="759" max="759" width="8" style="251" customWidth="1"/>
    <col min="760" max="760" width="8.7109375" style="251" customWidth="1"/>
    <col min="761" max="762" width="8" style="251" customWidth="1"/>
    <col min="763" max="763" width="8.7109375" style="251" customWidth="1"/>
    <col min="764" max="765" width="8" style="251" customWidth="1"/>
    <col min="766" max="766" width="8.7109375" style="251" customWidth="1"/>
    <col min="767" max="767" width="8" style="251" customWidth="1"/>
    <col min="768" max="768" width="8.7109375" style="251" customWidth="1"/>
    <col min="769" max="769" width="4.5703125" style="251" customWidth="1"/>
    <col min="770" max="891" width="10.28515625" style="251"/>
    <col min="892" max="892" width="20" style="251" customWidth="1"/>
    <col min="893" max="894" width="0" style="251" hidden="1" customWidth="1"/>
    <col min="895" max="895" width="3" style="251" bestFit="1" customWidth="1"/>
    <col min="896" max="905" width="8" style="251" customWidth="1"/>
    <col min="906" max="906" width="20.28515625" style="251" customWidth="1"/>
    <col min="907" max="907" width="3" style="251" customWidth="1"/>
    <col min="908" max="917" width="8" style="251" customWidth="1"/>
    <col min="918" max="918" width="20.28515625" style="251" customWidth="1"/>
    <col min="919" max="919" width="3" style="251" customWidth="1"/>
    <col min="920" max="930" width="8" style="251" customWidth="1"/>
    <col min="931" max="931" width="19.7109375" style="251" customWidth="1"/>
    <col min="932" max="932" width="3" style="251" customWidth="1"/>
    <col min="933" max="942" width="8" style="251" customWidth="1"/>
    <col min="943" max="943" width="19.7109375" style="251" customWidth="1"/>
    <col min="944" max="944" width="3" style="251" customWidth="1"/>
    <col min="945" max="955" width="8" style="251" customWidth="1"/>
    <col min="956" max="956" width="20" style="251" customWidth="1"/>
    <col min="957" max="957" width="3" style="251" customWidth="1"/>
    <col min="958" max="959" width="8" style="251" customWidth="1"/>
    <col min="960" max="960" width="9.5703125" style="251" customWidth="1"/>
    <col min="961" max="963" width="8" style="251" customWidth="1"/>
    <col min="964" max="964" width="8.5703125" style="251" customWidth="1"/>
    <col min="965" max="965" width="8" style="251" customWidth="1"/>
    <col min="966" max="966" width="9.7109375" style="251" customWidth="1"/>
    <col min="967" max="967" width="19.7109375" style="251" customWidth="1"/>
    <col min="968" max="968" width="3" style="251" customWidth="1"/>
    <col min="969" max="973" width="8" style="251" customWidth="1"/>
    <col min="974" max="974" width="8.5703125" style="251" customWidth="1"/>
    <col min="975" max="977" width="8" style="251" customWidth="1"/>
    <col min="978" max="978" width="20" style="251" customWidth="1"/>
    <col min="979" max="979" width="3" style="251" customWidth="1"/>
    <col min="980" max="982" width="8" style="251" customWidth="1"/>
    <col min="983" max="983" width="8.5703125" style="251" customWidth="1"/>
    <col min="984" max="988" width="8" style="251" customWidth="1"/>
    <col min="989" max="989" width="19.7109375" style="251" customWidth="1"/>
    <col min="990" max="990" width="3" style="251" customWidth="1"/>
    <col min="991" max="994" width="8" style="251" customWidth="1"/>
    <col min="995" max="995" width="8.5703125" style="251" customWidth="1"/>
    <col min="996" max="1000" width="8" style="251" customWidth="1"/>
    <col min="1001" max="1001" width="20.28515625" style="251" customWidth="1"/>
    <col min="1002" max="1002" width="3" style="251" customWidth="1"/>
    <col min="1003" max="1003" width="8" style="251" customWidth="1"/>
    <col min="1004" max="1004" width="8.7109375" style="251" customWidth="1"/>
    <col min="1005" max="1005" width="8.5703125" style="251" customWidth="1"/>
    <col min="1006" max="1007" width="8" style="251" customWidth="1"/>
    <col min="1008" max="1008" width="8.7109375" style="251" customWidth="1"/>
    <col min="1009" max="1009" width="8" style="251" customWidth="1"/>
    <col min="1010" max="1010" width="8.7109375" style="251" customWidth="1"/>
    <col min="1011" max="1011" width="8.5703125" style="251" customWidth="1"/>
    <col min="1012" max="1012" width="8" style="251" customWidth="1"/>
    <col min="1013" max="1013" width="19.5703125" style="251" customWidth="1"/>
    <col min="1014" max="1014" width="3" style="251" customWidth="1"/>
    <col min="1015" max="1015" width="8" style="251" customWidth="1"/>
    <col min="1016" max="1016" width="8.7109375" style="251" customWidth="1"/>
    <col min="1017" max="1018" width="8" style="251" customWidth="1"/>
    <col min="1019" max="1019" width="8.7109375" style="251" customWidth="1"/>
    <col min="1020" max="1021" width="8" style="251" customWidth="1"/>
    <col min="1022" max="1022" width="8.7109375" style="251" customWidth="1"/>
    <col min="1023" max="1023" width="8" style="251" customWidth="1"/>
    <col min="1024" max="1024" width="8.7109375" style="251" customWidth="1"/>
    <col min="1025" max="1025" width="4.5703125" style="251" customWidth="1"/>
    <col min="1026" max="1147" width="10.28515625" style="251"/>
    <col min="1148" max="1148" width="20" style="251" customWidth="1"/>
    <col min="1149" max="1150" width="0" style="251" hidden="1" customWidth="1"/>
    <col min="1151" max="1151" width="3" style="251" bestFit="1" customWidth="1"/>
    <col min="1152" max="1161" width="8" style="251" customWidth="1"/>
    <col min="1162" max="1162" width="20.28515625" style="251" customWidth="1"/>
    <col min="1163" max="1163" width="3" style="251" customWidth="1"/>
    <col min="1164" max="1173" width="8" style="251" customWidth="1"/>
    <col min="1174" max="1174" width="20.28515625" style="251" customWidth="1"/>
    <col min="1175" max="1175" width="3" style="251" customWidth="1"/>
    <col min="1176" max="1186" width="8" style="251" customWidth="1"/>
    <col min="1187" max="1187" width="19.7109375" style="251" customWidth="1"/>
    <col min="1188" max="1188" width="3" style="251" customWidth="1"/>
    <col min="1189" max="1198" width="8" style="251" customWidth="1"/>
    <col min="1199" max="1199" width="19.7109375" style="251" customWidth="1"/>
    <col min="1200" max="1200" width="3" style="251" customWidth="1"/>
    <col min="1201" max="1211" width="8" style="251" customWidth="1"/>
    <col min="1212" max="1212" width="20" style="251" customWidth="1"/>
    <col min="1213" max="1213" width="3" style="251" customWidth="1"/>
    <col min="1214" max="1215" width="8" style="251" customWidth="1"/>
    <col min="1216" max="1216" width="9.5703125" style="251" customWidth="1"/>
    <col min="1217" max="1219" width="8" style="251" customWidth="1"/>
    <col min="1220" max="1220" width="8.5703125" style="251" customWidth="1"/>
    <col min="1221" max="1221" width="8" style="251" customWidth="1"/>
    <col min="1222" max="1222" width="9.7109375" style="251" customWidth="1"/>
    <col min="1223" max="1223" width="19.7109375" style="251" customWidth="1"/>
    <col min="1224" max="1224" width="3" style="251" customWidth="1"/>
    <col min="1225" max="1229" width="8" style="251" customWidth="1"/>
    <col min="1230" max="1230" width="8.5703125" style="251" customWidth="1"/>
    <col min="1231" max="1233" width="8" style="251" customWidth="1"/>
    <col min="1234" max="1234" width="20" style="251" customWidth="1"/>
    <col min="1235" max="1235" width="3" style="251" customWidth="1"/>
    <col min="1236" max="1238" width="8" style="251" customWidth="1"/>
    <col min="1239" max="1239" width="8.5703125" style="251" customWidth="1"/>
    <col min="1240" max="1244" width="8" style="251" customWidth="1"/>
    <col min="1245" max="1245" width="19.7109375" style="251" customWidth="1"/>
    <col min="1246" max="1246" width="3" style="251" customWidth="1"/>
    <col min="1247" max="1250" width="8" style="251" customWidth="1"/>
    <col min="1251" max="1251" width="8.5703125" style="251" customWidth="1"/>
    <col min="1252" max="1256" width="8" style="251" customWidth="1"/>
    <col min="1257" max="1257" width="20.28515625" style="251" customWidth="1"/>
    <col min="1258" max="1258" width="3" style="251" customWidth="1"/>
    <col min="1259" max="1259" width="8" style="251" customWidth="1"/>
    <col min="1260" max="1260" width="8.7109375" style="251" customWidth="1"/>
    <col min="1261" max="1261" width="8.5703125" style="251" customWidth="1"/>
    <col min="1262" max="1263" width="8" style="251" customWidth="1"/>
    <col min="1264" max="1264" width="8.7109375" style="251" customWidth="1"/>
    <col min="1265" max="1265" width="8" style="251" customWidth="1"/>
    <col min="1266" max="1266" width="8.7109375" style="251" customWidth="1"/>
    <col min="1267" max="1267" width="8.5703125" style="251" customWidth="1"/>
    <col min="1268" max="1268" width="8" style="251" customWidth="1"/>
    <col min="1269" max="1269" width="19.5703125" style="251" customWidth="1"/>
    <col min="1270" max="1270" width="3" style="251" customWidth="1"/>
    <col min="1271" max="1271" width="8" style="251" customWidth="1"/>
    <col min="1272" max="1272" width="8.7109375" style="251" customWidth="1"/>
    <col min="1273" max="1274" width="8" style="251" customWidth="1"/>
    <col min="1275" max="1275" width="8.7109375" style="251" customWidth="1"/>
    <col min="1276" max="1277" width="8" style="251" customWidth="1"/>
    <col min="1278" max="1278" width="8.7109375" style="251" customWidth="1"/>
    <col min="1279" max="1279" width="8" style="251" customWidth="1"/>
    <col min="1280" max="1280" width="8.7109375" style="251" customWidth="1"/>
    <col min="1281" max="1281" width="4.5703125" style="251" customWidth="1"/>
    <col min="1282" max="1403" width="10.28515625" style="251"/>
    <col min="1404" max="1404" width="20" style="251" customWidth="1"/>
    <col min="1405" max="1406" width="0" style="251" hidden="1" customWidth="1"/>
    <col min="1407" max="1407" width="3" style="251" bestFit="1" customWidth="1"/>
    <col min="1408" max="1417" width="8" style="251" customWidth="1"/>
    <col min="1418" max="1418" width="20.28515625" style="251" customWidth="1"/>
    <col min="1419" max="1419" width="3" style="251" customWidth="1"/>
    <col min="1420" max="1429" width="8" style="251" customWidth="1"/>
    <col min="1430" max="1430" width="20.28515625" style="251" customWidth="1"/>
    <col min="1431" max="1431" width="3" style="251" customWidth="1"/>
    <col min="1432" max="1442" width="8" style="251" customWidth="1"/>
    <col min="1443" max="1443" width="19.7109375" style="251" customWidth="1"/>
    <col min="1444" max="1444" width="3" style="251" customWidth="1"/>
    <col min="1445" max="1454" width="8" style="251" customWidth="1"/>
    <col min="1455" max="1455" width="19.7109375" style="251" customWidth="1"/>
    <col min="1456" max="1456" width="3" style="251" customWidth="1"/>
    <col min="1457" max="1467" width="8" style="251" customWidth="1"/>
    <col min="1468" max="1468" width="20" style="251" customWidth="1"/>
    <col min="1469" max="1469" width="3" style="251" customWidth="1"/>
    <col min="1470" max="1471" width="8" style="251" customWidth="1"/>
    <col min="1472" max="1472" width="9.5703125" style="251" customWidth="1"/>
    <col min="1473" max="1475" width="8" style="251" customWidth="1"/>
    <col min="1476" max="1476" width="8.5703125" style="251" customWidth="1"/>
    <col min="1477" max="1477" width="8" style="251" customWidth="1"/>
    <col min="1478" max="1478" width="9.7109375" style="251" customWidth="1"/>
    <col min="1479" max="1479" width="19.7109375" style="251" customWidth="1"/>
    <col min="1480" max="1480" width="3" style="251" customWidth="1"/>
    <col min="1481" max="1485" width="8" style="251" customWidth="1"/>
    <col min="1486" max="1486" width="8.5703125" style="251" customWidth="1"/>
    <col min="1487" max="1489" width="8" style="251" customWidth="1"/>
    <col min="1490" max="1490" width="20" style="251" customWidth="1"/>
    <col min="1491" max="1491" width="3" style="251" customWidth="1"/>
    <col min="1492" max="1494" width="8" style="251" customWidth="1"/>
    <col min="1495" max="1495" width="8.5703125" style="251" customWidth="1"/>
    <col min="1496" max="1500" width="8" style="251" customWidth="1"/>
    <col min="1501" max="1501" width="19.7109375" style="251" customWidth="1"/>
    <col min="1502" max="1502" width="3" style="251" customWidth="1"/>
    <col min="1503" max="1506" width="8" style="251" customWidth="1"/>
    <col min="1507" max="1507" width="8.5703125" style="251" customWidth="1"/>
    <col min="1508" max="1512" width="8" style="251" customWidth="1"/>
    <col min="1513" max="1513" width="20.28515625" style="251" customWidth="1"/>
    <col min="1514" max="1514" width="3" style="251" customWidth="1"/>
    <col min="1515" max="1515" width="8" style="251" customWidth="1"/>
    <col min="1516" max="1516" width="8.7109375" style="251" customWidth="1"/>
    <col min="1517" max="1517" width="8.5703125" style="251" customWidth="1"/>
    <col min="1518" max="1519" width="8" style="251" customWidth="1"/>
    <col min="1520" max="1520" width="8.7109375" style="251" customWidth="1"/>
    <col min="1521" max="1521" width="8" style="251" customWidth="1"/>
    <col min="1522" max="1522" width="8.7109375" style="251" customWidth="1"/>
    <col min="1523" max="1523" width="8.5703125" style="251" customWidth="1"/>
    <col min="1524" max="1524" width="8" style="251" customWidth="1"/>
    <col min="1525" max="1525" width="19.5703125" style="251" customWidth="1"/>
    <col min="1526" max="1526" width="3" style="251" customWidth="1"/>
    <col min="1527" max="1527" width="8" style="251" customWidth="1"/>
    <col min="1528" max="1528" width="8.7109375" style="251" customWidth="1"/>
    <col min="1529" max="1530" width="8" style="251" customWidth="1"/>
    <col min="1531" max="1531" width="8.7109375" style="251" customWidth="1"/>
    <col min="1532" max="1533" width="8" style="251" customWidth="1"/>
    <col min="1534" max="1534" width="8.7109375" style="251" customWidth="1"/>
    <col min="1535" max="1535" width="8" style="251" customWidth="1"/>
    <col min="1536" max="1536" width="8.7109375" style="251" customWidth="1"/>
    <col min="1537" max="1537" width="4.5703125" style="251" customWidth="1"/>
    <col min="1538" max="1659" width="10.28515625" style="251"/>
    <col min="1660" max="1660" width="20" style="251" customWidth="1"/>
    <col min="1661" max="1662" width="0" style="251" hidden="1" customWidth="1"/>
    <col min="1663" max="1663" width="3" style="251" bestFit="1" customWidth="1"/>
    <col min="1664" max="1673" width="8" style="251" customWidth="1"/>
    <col min="1674" max="1674" width="20.28515625" style="251" customWidth="1"/>
    <col min="1675" max="1675" width="3" style="251" customWidth="1"/>
    <col min="1676" max="1685" width="8" style="251" customWidth="1"/>
    <col min="1686" max="1686" width="20.28515625" style="251" customWidth="1"/>
    <col min="1687" max="1687" width="3" style="251" customWidth="1"/>
    <col min="1688" max="1698" width="8" style="251" customWidth="1"/>
    <col min="1699" max="1699" width="19.7109375" style="251" customWidth="1"/>
    <col min="1700" max="1700" width="3" style="251" customWidth="1"/>
    <col min="1701" max="1710" width="8" style="251" customWidth="1"/>
    <col min="1711" max="1711" width="19.7109375" style="251" customWidth="1"/>
    <col min="1712" max="1712" width="3" style="251" customWidth="1"/>
    <col min="1713" max="1723" width="8" style="251" customWidth="1"/>
    <col min="1724" max="1724" width="20" style="251" customWidth="1"/>
    <col min="1725" max="1725" width="3" style="251" customWidth="1"/>
    <col min="1726" max="1727" width="8" style="251" customWidth="1"/>
    <col min="1728" max="1728" width="9.5703125" style="251" customWidth="1"/>
    <col min="1729" max="1731" width="8" style="251" customWidth="1"/>
    <col min="1732" max="1732" width="8.5703125" style="251" customWidth="1"/>
    <col min="1733" max="1733" width="8" style="251" customWidth="1"/>
    <col min="1734" max="1734" width="9.7109375" style="251" customWidth="1"/>
    <col min="1735" max="1735" width="19.7109375" style="251" customWidth="1"/>
    <col min="1736" max="1736" width="3" style="251" customWidth="1"/>
    <col min="1737" max="1741" width="8" style="251" customWidth="1"/>
    <col min="1742" max="1742" width="8.5703125" style="251" customWidth="1"/>
    <col min="1743" max="1745" width="8" style="251" customWidth="1"/>
    <col min="1746" max="1746" width="20" style="251" customWidth="1"/>
    <col min="1747" max="1747" width="3" style="251" customWidth="1"/>
    <col min="1748" max="1750" width="8" style="251" customWidth="1"/>
    <col min="1751" max="1751" width="8.5703125" style="251" customWidth="1"/>
    <col min="1752" max="1756" width="8" style="251" customWidth="1"/>
    <col min="1757" max="1757" width="19.7109375" style="251" customWidth="1"/>
    <col min="1758" max="1758" width="3" style="251" customWidth="1"/>
    <col min="1759" max="1762" width="8" style="251" customWidth="1"/>
    <col min="1763" max="1763" width="8.5703125" style="251" customWidth="1"/>
    <col min="1764" max="1768" width="8" style="251" customWidth="1"/>
    <col min="1769" max="1769" width="20.28515625" style="251" customWidth="1"/>
    <col min="1770" max="1770" width="3" style="251" customWidth="1"/>
    <col min="1771" max="1771" width="8" style="251" customWidth="1"/>
    <col min="1772" max="1772" width="8.7109375" style="251" customWidth="1"/>
    <col min="1773" max="1773" width="8.5703125" style="251" customWidth="1"/>
    <col min="1774" max="1775" width="8" style="251" customWidth="1"/>
    <col min="1776" max="1776" width="8.7109375" style="251" customWidth="1"/>
    <col min="1777" max="1777" width="8" style="251" customWidth="1"/>
    <col min="1778" max="1778" width="8.7109375" style="251" customWidth="1"/>
    <col min="1779" max="1779" width="8.5703125" style="251" customWidth="1"/>
    <col min="1780" max="1780" width="8" style="251" customWidth="1"/>
    <col min="1781" max="1781" width="19.5703125" style="251" customWidth="1"/>
    <col min="1782" max="1782" width="3" style="251" customWidth="1"/>
    <col min="1783" max="1783" width="8" style="251" customWidth="1"/>
    <col min="1784" max="1784" width="8.7109375" style="251" customWidth="1"/>
    <col min="1785" max="1786" width="8" style="251" customWidth="1"/>
    <col min="1787" max="1787" width="8.7109375" style="251" customWidth="1"/>
    <col min="1788" max="1789" width="8" style="251" customWidth="1"/>
    <col min="1790" max="1790" width="8.7109375" style="251" customWidth="1"/>
    <col min="1791" max="1791" width="8" style="251" customWidth="1"/>
    <col min="1792" max="1792" width="8.7109375" style="251" customWidth="1"/>
    <col min="1793" max="1793" width="4.5703125" style="251" customWidth="1"/>
    <col min="1794" max="1915" width="10.28515625" style="251"/>
    <col min="1916" max="1916" width="20" style="251" customWidth="1"/>
    <col min="1917" max="1918" width="0" style="251" hidden="1" customWidth="1"/>
    <col min="1919" max="1919" width="3" style="251" bestFit="1" customWidth="1"/>
    <col min="1920" max="1929" width="8" style="251" customWidth="1"/>
    <col min="1930" max="1930" width="20.28515625" style="251" customWidth="1"/>
    <col min="1931" max="1931" width="3" style="251" customWidth="1"/>
    <col min="1932" max="1941" width="8" style="251" customWidth="1"/>
    <col min="1942" max="1942" width="20.28515625" style="251" customWidth="1"/>
    <col min="1943" max="1943" width="3" style="251" customWidth="1"/>
    <col min="1944" max="1954" width="8" style="251" customWidth="1"/>
    <col min="1955" max="1955" width="19.7109375" style="251" customWidth="1"/>
    <col min="1956" max="1956" width="3" style="251" customWidth="1"/>
    <col min="1957" max="1966" width="8" style="251" customWidth="1"/>
    <col min="1967" max="1967" width="19.7109375" style="251" customWidth="1"/>
    <col min="1968" max="1968" width="3" style="251" customWidth="1"/>
    <col min="1969" max="1979" width="8" style="251" customWidth="1"/>
    <col min="1980" max="1980" width="20" style="251" customWidth="1"/>
    <col min="1981" max="1981" width="3" style="251" customWidth="1"/>
    <col min="1982" max="1983" width="8" style="251" customWidth="1"/>
    <col min="1984" max="1984" width="9.5703125" style="251" customWidth="1"/>
    <col min="1985" max="1987" width="8" style="251" customWidth="1"/>
    <col min="1988" max="1988" width="8.5703125" style="251" customWidth="1"/>
    <col min="1989" max="1989" width="8" style="251" customWidth="1"/>
    <col min="1990" max="1990" width="9.7109375" style="251" customWidth="1"/>
    <col min="1991" max="1991" width="19.7109375" style="251" customWidth="1"/>
    <col min="1992" max="1992" width="3" style="251" customWidth="1"/>
    <col min="1993" max="1997" width="8" style="251" customWidth="1"/>
    <col min="1998" max="1998" width="8.5703125" style="251" customWidth="1"/>
    <col min="1999" max="2001" width="8" style="251" customWidth="1"/>
    <col min="2002" max="2002" width="20" style="251" customWidth="1"/>
    <col min="2003" max="2003" width="3" style="251" customWidth="1"/>
    <col min="2004" max="2006" width="8" style="251" customWidth="1"/>
    <col min="2007" max="2007" width="8.5703125" style="251" customWidth="1"/>
    <col min="2008" max="2012" width="8" style="251" customWidth="1"/>
    <col min="2013" max="2013" width="19.7109375" style="251" customWidth="1"/>
    <col min="2014" max="2014" width="3" style="251" customWidth="1"/>
    <col min="2015" max="2018" width="8" style="251" customWidth="1"/>
    <col min="2019" max="2019" width="8.5703125" style="251" customWidth="1"/>
    <col min="2020" max="2024" width="8" style="251" customWidth="1"/>
    <col min="2025" max="2025" width="20.28515625" style="251" customWidth="1"/>
    <col min="2026" max="2026" width="3" style="251" customWidth="1"/>
    <col min="2027" max="2027" width="8" style="251" customWidth="1"/>
    <col min="2028" max="2028" width="8.7109375" style="251" customWidth="1"/>
    <col min="2029" max="2029" width="8.5703125" style="251" customWidth="1"/>
    <col min="2030" max="2031" width="8" style="251" customWidth="1"/>
    <col min="2032" max="2032" width="8.7109375" style="251" customWidth="1"/>
    <col min="2033" max="2033" width="8" style="251" customWidth="1"/>
    <col min="2034" max="2034" width="8.7109375" style="251" customWidth="1"/>
    <col min="2035" max="2035" width="8.5703125" style="251" customWidth="1"/>
    <col min="2036" max="2036" width="8" style="251" customWidth="1"/>
    <col min="2037" max="2037" width="19.5703125" style="251" customWidth="1"/>
    <col min="2038" max="2038" width="3" style="251" customWidth="1"/>
    <col min="2039" max="2039" width="8" style="251" customWidth="1"/>
    <col min="2040" max="2040" width="8.7109375" style="251" customWidth="1"/>
    <col min="2041" max="2042" width="8" style="251" customWidth="1"/>
    <col min="2043" max="2043" width="8.7109375" style="251" customWidth="1"/>
    <col min="2044" max="2045" width="8" style="251" customWidth="1"/>
    <col min="2046" max="2046" width="8.7109375" style="251" customWidth="1"/>
    <col min="2047" max="2047" width="8" style="251" customWidth="1"/>
    <col min="2048" max="2048" width="8.7109375" style="251" customWidth="1"/>
    <col min="2049" max="2049" width="4.5703125" style="251" customWidth="1"/>
    <col min="2050" max="2171" width="10.28515625" style="251"/>
    <col min="2172" max="2172" width="20" style="251" customWidth="1"/>
    <col min="2173" max="2174" width="0" style="251" hidden="1" customWidth="1"/>
    <col min="2175" max="2175" width="3" style="251" bestFit="1" customWidth="1"/>
    <col min="2176" max="2185" width="8" style="251" customWidth="1"/>
    <col min="2186" max="2186" width="20.28515625" style="251" customWidth="1"/>
    <col min="2187" max="2187" width="3" style="251" customWidth="1"/>
    <col min="2188" max="2197" width="8" style="251" customWidth="1"/>
    <col min="2198" max="2198" width="20.28515625" style="251" customWidth="1"/>
    <col min="2199" max="2199" width="3" style="251" customWidth="1"/>
    <col min="2200" max="2210" width="8" style="251" customWidth="1"/>
    <col min="2211" max="2211" width="19.7109375" style="251" customWidth="1"/>
    <col min="2212" max="2212" width="3" style="251" customWidth="1"/>
    <col min="2213" max="2222" width="8" style="251" customWidth="1"/>
    <col min="2223" max="2223" width="19.7109375" style="251" customWidth="1"/>
    <col min="2224" max="2224" width="3" style="251" customWidth="1"/>
    <col min="2225" max="2235" width="8" style="251" customWidth="1"/>
    <col min="2236" max="2236" width="20" style="251" customWidth="1"/>
    <col min="2237" max="2237" width="3" style="251" customWidth="1"/>
    <col min="2238" max="2239" width="8" style="251" customWidth="1"/>
    <col min="2240" max="2240" width="9.5703125" style="251" customWidth="1"/>
    <col min="2241" max="2243" width="8" style="251" customWidth="1"/>
    <col min="2244" max="2244" width="8.5703125" style="251" customWidth="1"/>
    <col min="2245" max="2245" width="8" style="251" customWidth="1"/>
    <col min="2246" max="2246" width="9.7109375" style="251" customWidth="1"/>
    <col min="2247" max="2247" width="19.7109375" style="251" customWidth="1"/>
    <col min="2248" max="2248" width="3" style="251" customWidth="1"/>
    <col min="2249" max="2253" width="8" style="251" customWidth="1"/>
    <col min="2254" max="2254" width="8.5703125" style="251" customWidth="1"/>
    <col min="2255" max="2257" width="8" style="251" customWidth="1"/>
    <col min="2258" max="2258" width="20" style="251" customWidth="1"/>
    <col min="2259" max="2259" width="3" style="251" customWidth="1"/>
    <col min="2260" max="2262" width="8" style="251" customWidth="1"/>
    <col min="2263" max="2263" width="8.5703125" style="251" customWidth="1"/>
    <col min="2264" max="2268" width="8" style="251" customWidth="1"/>
    <col min="2269" max="2269" width="19.7109375" style="251" customWidth="1"/>
    <col min="2270" max="2270" width="3" style="251" customWidth="1"/>
    <col min="2271" max="2274" width="8" style="251" customWidth="1"/>
    <col min="2275" max="2275" width="8.5703125" style="251" customWidth="1"/>
    <col min="2276" max="2280" width="8" style="251" customWidth="1"/>
    <col min="2281" max="2281" width="20.28515625" style="251" customWidth="1"/>
    <col min="2282" max="2282" width="3" style="251" customWidth="1"/>
    <col min="2283" max="2283" width="8" style="251" customWidth="1"/>
    <col min="2284" max="2284" width="8.7109375" style="251" customWidth="1"/>
    <col min="2285" max="2285" width="8.5703125" style="251" customWidth="1"/>
    <col min="2286" max="2287" width="8" style="251" customWidth="1"/>
    <col min="2288" max="2288" width="8.7109375" style="251" customWidth="1"/>
    <col min="2289" max="2289" width="8" style="251" customWidth="1"/>
    <col min="2290" max="2290" width="8.7109375" style="251" customWidth="1"/>
    <col min="2291" max="2291" width="8.5703125" style="251" customWidth="1"/>
    <col min="2292" max="2292" width="8" style="251" customWidth="1"/>
    <col min="2293" max="2293" width="19.5703125" style="251" customWidth="1"/>
    <col min="2294" max="2294" width="3" style="251" customWidth="1"/>
    <col min="2295" max="2295" width="8" style="251" customWidth="1"/>
    <col min="2296" max="2296" width="8.7109375" style="251" customWidth="1"/>
    <col min="2297" max="2298" width="8" style="251" customWidth="1"/>
    <col min="2299" max="2299" width="8.7109375" style="251" customWidth="1"/>
    <col min="2300" max="2301" width="8" style="251" customWidth="1"/>
    <col min="2302" max="2302" width="8.7109375" style="251" customWidth="1"/>
    <col min="2303" max="2303" width="8" style="251" customWidth="1"/>
    <col min="2304" max="2304" width="8.7109375" style="251" customWidth="1"/>
    <col min="2305" max="2305" width="4.5703125" style="251" customWidth="1"/>
    <col min="2306" max="2427" width="10.28515625" style="251"/>
    <col min="2428" max="2428" width="20" style="251" customWidth="1"/>
    <col min="2429" max="2430" width="0" style="251" hidden="1" customWidth="1"/>
    <col min="2431" max="2431" width="3" style="251" bestFit="1" customWidth="1"/>
    <col min="2432" max="2441" width="8" style="251" customWidth="1"/>
    <col min="2442" max="2442" width="20.28515625" style="251" customWidth="1"/>
    <col min="2443" max="2443" width="3" style="251" customWidth="1"/>
    <col min="2444" max="2453" width="8" style="251" customWidth="1"/>
    <col min="2454" max="2454" width="20.28515625" style="251" customWidth="1"/>
    <col min="2455" max="2455" width="3" style="251" customWidth="1"/>
    <col min="2456" max="2466" width="8" style="251" customWidth="1"/>
    <col min="2467" max="2467" width="19.7109375" style="251" customWidth="1"/>
    <col min="2468" max="2468" width="3" style="251" customWidth="1"/>
    <col min="2469" max="2478" width="8" style="251" customWidth="1"/>
    <col min="2479" max="2479" width="19.7109375" style="251" customWidth="1"/>
    <col min="2480" max="2480" width="3" style="251" customWidth="1"/>
    <col min="2481" max="2491" width="8" style="251" customWidth="1"/>
    <col min="2492" max="2492" width="20" style="251" customWidth="1"/>
    <col min="2493" max="2493" width="3" style="251" customWidth="1"/>
    <col min="2494" max="2495" width="8" style="251" customWidth="1"/>
    <col min="2496" max="2496" width="9.5703125" style="251" customWidth="1"/>
    <col min="2497" max="2499" width="8" style="251" customWidth="1"/>
    <col min="2500" max="2500" width="8.5703125" style="251" customWidth="1"/>
    <col min="2501" max="2501" width="8" style="251" customWidth="1"/>
    <col min="2502" max="2502" width="9.7109375" style="251" customWidth="1"/>
    <col min="2503" max="2503" width="19.7109375" style="251" customWidth="1"/>
    <col min="2504" max="2504" width="3" style="251" customWidth="1"/>
    <col min="2505" max="2509" width="8" style="251" customWidth="1"/>
    <col min="2510" max="2510" width="8.5703125" style="251" customWidth="1"/>
    <col min="2511" max="2513" width="8" style="251" customWidth="1"/>
    <col min="2514" max="2514" width="20" style="251" customWidth="1"/>
    <col min="2515" max="2515" width="3" style="251" customWidth="1"/>
    <col min="2516" max="2518" width="8" style="251" customWidth="1"/>
    <col min="2519" max="2519" width="8.5703125" style="251" customWidth="1"/>
    <col min="2520" max="2524" width="8" style="251" customWidth="1"/>
    <col min="2525" max="2525" width="19.7109375" style="251" customWidth="1"/>
    <col min="2526" max="2526" width="3" style="251" customWidth="1"/>
    <col min="2527" max="2530" width="8" style="251" customWidth="1"/>
    <col min="2531" max="2531" width="8.5703125" style="251" customWidth="1"/>
    <col min="2532" max="2536" width="8" style="251" customWidth="1"/>
    <col min="2537" max="2537" width="20.28515625" style="251" customWidth="1"/>
    <col min="2538" max="2538" width="3" style="251" customWidth="1"/>
    <col min="2539" max="2539" width="8" style="251" customWidth="1"/>
    <col min="2540" max="2540" width="8.7109375" style="251" customWidth="1"/>
    <col min="2541" max="2541" width="8.5703125" style="251" customWidth="1"/>
    <col min="2542" max="2543" width="8" style="251" customWidth="1"/>
    <col min="2544" max="2544" width="8.7109375" style="251" customWidth="1"/>
    <col min="2545" max="2545" width="8" style="251" customWidth="1"/>
    <col min="2546" max="2546" width="8.7109375" style="251" customWidth="1"/>
    <col min="2547" max="2547" width="8.5703125" style="251" customWidth="1"/>
    <col min="2548" max="2548" width="8" style="251" customWidth="1"/>
    <col min="2549" max="2549" width="19.5703125" style="251" customWidth="1"/>
    <col min="2550" max="2550" width="3" style="251" customWidth="1"/>
    <col min="2551" max="2551" width="8" style="251" customWidth="1"/>
    <col min="2552" max="2552" width="8.7109375" style="251" customWidth="1"/>
    <col min="2553" max="2554" width="8" style="251" customWidth="1"/>
    <col min="2555" max="2555" width="8.7109375" style="251" customWidth="1"/>
    <col min="2556" max="2557" width="8" style="251" customWidth="1"/>
    <col min="2558" max="2558" width="8.7109375" style="251" customWidth="1"/>
    <col min="2559" max="2559" width="8" style="251" customWidth="1"/>
    <col min="2560" max="2560" width="8.7109375" style="251" customWidth="1"/>
    <col min="2561" max="2561" width="4.5703125" style="251" customWidth="1"/>
    <col min="2562" max="2683" width="10.28515625" style="251"/>
    <col min="2684" max="2684" width="20" style="251" customWidth="1"/>
    <col min="2685" max="2686" width="0" style="251" hidden="1" customWidth="1"/>
    <col min="2687" max="2687" width="3" style="251" bestFit="1" customWidth="1"/>
    <col min="2688" max="2697" width="8" style="251" customWidth="1"/>
    <col min="2698" max="2698" width="20.28515625" style="251" customWidth="1"/>
    <col min="2699" max="2699" width="3" style="251" customWidth="1"/>
    <col min="2700" max="2709" width="8" style="251" customWidth="1"/>
    <col min="2710" max="2710" width="20.28515625" style="251" customWidth="1"/>
    <col min="2711" max="2711" width="3" style="251" customWidth="1"/>
    <col min="2712" max="2722" width="8" style="251" customWidth="1"/>
    <col min="2723" max="2723" width="19.7109375" style="251" customWidth="1"/>
    <col min="2724" max="2724" width="3" style="251" customWidth="1"/>
    <col min="2725" max="2734" width="8" style="251" customWidth="1"/>
    <col min="2735" max="2735" width="19.7109375" style="251" customWidth="1"/>
    <col min="2736" max="2736" width="3" style="251" customWidth="1"/>
    <col min="2737" max="2747" width="8" style="251" customWidth="1"/>
    <col min="2748" max="2748" width="20" style="251" customWidth="1"/>
    <col min="2749" max="2749" width="3" style="251" customWidth="1"/>
    <col min="2750" max="2751" width="8" style="251" customWidth="1"/>
    <col min="2752" max="2752" width="9.5703125" style="251" customWidth="1"/>
    <col min="2753" max="2755" width="8" style="251" customWidth="1"/>
    <col min="2756" max="2756" width="8.5703125" style="251" customWidth="1"/>
    <col min="2757" max="2757" width="8" style="251" customWidth="1"/>
    <col min="2758" max="2758" width="9.7109375" style="251" customWidth="1"/>
    <col min="2759" max="2759" width="19.7109375" style="251" customWidth="1"/>
    <col min="2760" max="2760" width="3" style="251" customWidth="1"/>
    <col min="2761" max="2765" width="8" style="251" customWidth="1"/>
    <col min="2766" max="2766" width="8.5703125" style="251" customWidth="1"/>
    <col min="2767" max="2769" width="8" style="251" customWidth="1"/>
    <col min="2770" max="2770" width="20" style="251" customWidth="1"/>
    <col min="2771" max="2771" width="3" style="251" customWidth="1"/>
    <col min="2772" max="2774" width="8" style="251" customWidth="1"/>
    <col min="2775" max="2775" width="8.5703125" style="251" customWidth="1"/>
    <col min="2776" max="2780" width="8" style="251" customWidth="1"/>
    <col min="2781" max="2781" width="19.7109375" style="251" customWidth="1"/>
    <col min="2782" max="2782" width="3" style="251" customWidth="1"/>
    <col min="2783" max="2786" width="8" style="251" customWidth="1"/>
    <col min="2787" max="2787" width="8.5703125" style="251" customWidth="1"/>
    <col min="2788" max="2792" width="8" style="251" customWidth="1"/>
    <col min="2793" max="2793" width="20.28515625" style="251" customWidth="1"/>
    <col min="2794" max="2794" width="3" style="251" customWidth="1"/>
    <col min="2795" max="2795" width="8" style="251" customWidth="1"/>
    <col min="2796" max="2796" width="8.7109375" style="251" customWidth="1"/>
    <col min="2797" max="2797" width="8.5703125" style="251" customWidth="1"/>
    <col min="2798" max="2799" width="8" style="251" customWidth="1"/>
    <col min="2800" max="2800" width="8.7109375" style="251" customWidth="1"/>
    <col min="2801" max="2801" width="8" style="251" customWidth="1"/>
    <col min="2802" max="2802" width="8.7109375" style="251" customWidth="1"/>
    <col min="2803" max="2803" width="8.5703125" style="251" customWidth="1"/>
    <col min="2804" max="2804" width="8" style="251" customWidth="1"/>
    <col min="2805" max="2805" width="19.5703125" style="251" customWidth="1"/>
    <col min="2806" max="2806" width="3" style="251" customWidth="1"/>
    <col min="2807" max="2807" width="8" style="251" customWidth="1"/>
    <col min="2808" max="2808" width="8.7109375" style="251" customWidth="1"/>
    <col min="2809" max="2810" width="8" style="251" customWidth="1"/>
    <col min="2811" max="2811" width="8.7109375" style="251" customWidth="1"/>
    <col min="2812" max="2813" width="8" style="251" customWidth="1"/>
    <col min="2814" max="2814" width="8.7109375" style="251" customWidth="1"/>
    <col min="2815" max="2815" width="8" style="251" customWidth="1"/>
    <col min="2816" max="2816" width="8.7109375" style="251" customWidth="1"/>
    <col min="2817" max="2817" width="4.5703125" style="251" customWidth="1"/>
    <col min="2818" max="2939" width="10.28515625" style="251"/>
    <col min="2940" max="2940" width="20" style="251" customWidth="1"/>
    <col min="2941" max="2942" width="0" style="251" hidden="1" customWidth="1"/>
    <col min="2943" max="2943" width="3" style="251" bestFit="1" customWidth="1"/>
    <col min="2944" max="2953" width="8" style="251" customWidth="1"/>
    <col min="2954" max="2954" width="20.28515625" style="251" customWidth="1"/>
    <col min="2955" max="2955" width="3" style="251" customWidth="1"/>
    <col min="2956" max="2965" width="8" style="251" customWidth="1"/>
    <col min="2966" max="2966" width="20.28515625" style="251" customWidth="1"/>
    <col min="2967" max="2967" width="3" style="251" customWidth="1"/>
    <col min="2968" max="2978" width="8" style="251" customWidth="1"/>
    <col min="2979" max="2979" width="19.7109375" style="251" customWidth="1"/>
    <col min="2980" max="2980" width="3" style="251" customWidth="1"/>
    <col min="2981" max="2990" width="8" style="251" customWidth="1"/>
    <col min="2991" max="2991" width="19.7109375" style="251" customWidth="1"/>
    <col min="2992" max="2992" width="3" style="251" customWidth="1"/>
    <col min="2993" max="3003" width="8" style="251" customWidth="1"/>
    <col min="3004" max="3004" width="20" style="251" customWidth="1"/>
    <col min="3005" max="3005" width="3" style="251" customWidth="1"/>
    <col min="3006" max="3007" width="8" style="251" customWidth="1"/>
    <col min="3008" max="3008" width="9.5703125" style="251" customWidth="1"/>
    <col min="3009" max="3011" width="8" style="251" customWidth="1"/>
    <col min="3012" max="3012" width="8.5703125" style="251" customWidth="1"/>
    <col min="3013" max="3013" width="8" style="251" customWidth="1"/>
    <col min="3014" max="3014" width="9.7109375" style="251" customWidth="1"/>
    <col min="3015" max="3015" width="19.7109375" style="251" customWidth="1"/>
    <col min="3016" max="3016" width="3" style="251" customWidth="1"/>
    <col min="3017" max="3021" width="8" style="251" customWidth="1"/>
    <col min="3022" max="3022" width="8.5703125" style="251" customWidth="1"/>
    <col min="3023" max="3025" width="8" style="251" customWidth="1"/>
    <col min="3026" max="3026" width="20" style="251" customWidth="1"/>
    <col min="3027" max="3027" width="3" style="251" customWidth="1"/>
    <col min="3028" max="3030" width="8" style="251" customWidth="1"/>
    <col min="3031" max="3031" width="8.5703125" style="251" customWidth="1"/>
    <col min="3032" max="3036" width="8" style="251" customWidth="1"/>
    <col min="3037" max="3037" width="19.7109375" style="251" customWidth="1"/>
    <col min="3038" max="3038" width="3" style="251" customWidth="1"/>
    <col min="3039" max="3042" width="8" style="251" customWidth="1"/>
    <col min="3043" max="3043" width="8.5703125" style="251" customWidth="1"/>
    <col min="3044" max="3048" width="8" style="251" customWidth="1"/>
    <col min="3049" max="3049" width="20.28515625" style="251" customWidth="1"/>
    <col min="3050" max="3050" width="3" style="251" customWidth="1"/>
    <col min="3051" max="3051" width="8" style="251" customWidth="1"/>
    <col min="3052" max="3052" width="8.7109375" style="251" customWidth="1"/>
    <col min="3053" max="3053" width="8.5703125" style="251" customWidth="1"/>
    <col min="3054" max="3055" width="8" style="251" customWidth="1"/>
    <col min="3056" max="3056" width="8.7109375" style="251" customWidth="1"/>
    <col min="3057" max="3057" width="8" style="251" customWidth="1"/>
    <col min="3058" max="3058" width="8.7109375" style="251" customWidth="1"/>
    <col min="3059" max="3059" width="8.5703125" style="251" customWidth="1"/>
    <col min="3060" max="3060" width="8" style="251" customWidth="1"/>
    <col min="3061" max="3061" width="19.5703125" style="251" customWidth="1"/>
    <col min="3062" max="3062" width="3" style="251" customWidth="1"/>
    <col min="3063" max="3063" width="8" style="251" customWidth="1"/>
    <col min="3064" max="3064" width="8.7109375" style="251" customWidth="1"/>
    <col min="3065" max="3066" width="8" style="251" customWidth="1"/>
    <col min="3067" max="3067" width="8.7109375" style="251" customWidth="1"/>
    <col min="3068" max="3069" width="8" style="251" customWidth="1"/>
    <col min="3070" max="3070" width="8.7109375" style="251" customWidth="1"/>
    <col min="3071" max="3071" width="8" style="251" customWidth="1"/>
    <col min="3072" max="3072" width="8.7109375" style="251" customWidth="1"/>
    <col min="3073" max="3073" width="4.5703125" style="251" customWidth="1"/>
    <col min="3074" max="3195" width="10.28515625" style="251"/>
    <col min="3196" max="3196" width="20" style="251" customWidth="1"/>
    <col min="3197" max="3198" width="0" style="251" hidden="1" customWidth="1"/>
    <col min="3199" max="3199" width="3" style="251" bestFit="1" customWidth="1"/>
    <col min="3200" max="3209" width="8" style="251" customWidth="1"/>
    <col min="3210" max="3210" width="20.28515625" style="251" customWidth="1"/>
    <col min="3211" max="3211" width="3" style="251" customWidth="1"/>
    <col min="3212" max="3221" width="8" style="251" customWidth="1"/>
    <col min="3222" max="3222" width="20.28515625" style="251" customWidth="1"/>
    <col min="3223" max="3223" width="3" style="251" customWidth="1"/>
    <col min="3224" max="3234" width="8" style="251" customWidth="1"/>
    <col min="3235" max="3235" width="19.7109375" style="251" customWidth="1"/>
    <col min="3236" max="3236" width="3" style="251" customWidth="1"/>
    <col min="3237" max="3246" width="8" style="251" customWidth="1"/>
    <col min="3247" max="3247" width="19.7109375" style="251" customWidth="1"/>
    <col min="3248" max="3248" width="3" style="251" customWidth="1"/>
    <col min="3249" max="3259" width="8" style="251" customWidth="1"/>
    <col min="3260" max="3260" width="20" style="251" customWidth="1"/>
    <col min="3261" max="3261" width="3" style="251" customWidth="1"/>
    <col min="3262" max="3263" width="8" style="251" customWidth="1"/>
    <col min="3264" max="3264" width="9.5703125" style="251" customWidth="1"/>
    <col min="3265" max="3267" width="8" style="251" customWidth="1"/>
    <col min="3268" max="3268" width="8.5703125" style="251" customWidth="1"/>
    <col min="3269" max="3269" width="8" style="251" customWidth="1"/>
    <col min="3270" max="3270" width="9.7109375" style="251" customWidth="1"/>
    <col min="3271" max="3271" width="19.7109375" style="251" customWidth="1"/>
    <col min="3272" max="3272" width="3" style="251" customWidth="1"/>
    <col min="3273" max="3277" width="8" style="251" customWidth="1"/>
    <col min="3278" max="3278" width="8.5703125" style="251" customWidth="1"/>
    <col min="3279" max="3281" width="8" style="251" customWidth="1"/>
    <col min="3282" max="3282" width="20" style="251" customWidth="1"/>
    <col min="3283" max="3283" width="3" style="251" customWidth="1"/>
    <col min="3284" max="3286" width="8" style="251" customWidth="1"/>
    <col min="3287" max="3287" width="8.5703125" style="251" customWidth="1"/>
    <col min="3288" max="3292" width="8" style="251" customWidth="1"/>
    <col min="3293" max="3293" width="19.7109375" style="251" customWidth="1"/>
    <col min="3294" max="3294" width="3" style="251" customWidth="1"/>
    <col min="3295" max="3298" width="8" style="251" customWidth="1"/>
    <col min="3299" max="3299" width="8.5703125" style="251" customWidth="1"/>
    <col min="3300" max="3304" width="8" style="251" customWidth="1"/>
    <col min="3305" max="3305" width="20.28515625" style="251" customWidth="1"/>
    <col min="3306" max="3306" width="3" style="251" customWidth="1"/>
    <col min="3307" max="3307" width="8" style="251" customWidth="1"/>
    <col min="3308" max="3308" width="8.7109375" style="251" customWidth="1"/>
    <col min="3309" max="3309" width="8.5703125" style="251" customWidth="1"/>
    <col min="3310" max="3311" width="8" style="251" customWidth="1"/>
    <col min="3312" max="3312" width="8.7109375" style="251" customWidth="1"/>
    <col min="3313" max="3313" width="8" style="251" customWidth="1"/>
    <col min="3314" max="3314" width="8.7109375" style="251" customWidth="1"/>
    <col min="3315" max="3315" width="8.5703125" style="251" customWidth="1"/>
    <col min="3316" max="3316" width="8" style="251" customWidth="1"/>
    <col min="3317" max="3317" width="19.5703125" style="251" customWidth="1"/>
    <col min="3318" max="3318" width="3" style="251" customWidth="1"/>
    <col min="3319" max="3319" width="8" style="251" customWidth="1"/>
    <col min="3320" max="3320" width="8.7109375" style="251" customWidth="1"/>
    <col min="3321" max="3322" width="8" style="251" customWidth="1"/>
    <col min="3323" max="3323" width="8.7109375" style="251" customWidth="1"/>
    <col min="3324" max="3325" width="8" style="251" customWidth="1"/>
    <col min="3326" max="3326" width="8.7109375" style="251" customWidth="1"/>
    <col min="3327" max="3327" width="8" style="251" customWidth="1"/>
    <col min="3328" max="3328" width="8.7109375" style="251" customWidth="1"/>
    <col min="3329" max="3329" width="4.5703125" style="251" customWidth="1"/>
    <col min="3330" max="3451" width="10.28515625" style="251"/>
    <col min="3452" max="3452" width="20" style="251" customWidth="1"/>
    <col min="3453" max="3454" width="0" style="251" hidden="1" customWidth="1"/>
    <col min="3455" max="3455" width="3" style="251" bestFit="1" customWidth="1"/>
    <col min="3456" max="3465" width="8" style="251" customWidth="1"/>
    <col min="3466" max="3466" width="20.28515625" style="251" customWidth="1"/>
    <col min="3467" max="3467" width="3" style="251" customWidth="1"/>
    <col min="3468" max="3477" width="8" style="251" customWidth="1"/>
    <col min="3478" max="3478" width="20.28515625" style="251" customWidth="1"/>
    <col min="3479" max="3479" width="3" style="251" customWidth="1"/>
    <col min="3480" max="3490" width="8" style="251" customWidth="1"/>
    <col min="3491" max="3491" width="19.7109375" style="251" customWidth="1"/>
    <col min="3492" max="3492" width="3" style="251" customWidth="1"/>
    <col min="3493" max="3502" width="8" style="251" customWidth="1"/>
    <col min="3503" max="3503" width="19.7109375" style="251" customWidth="1"/>
    <col min="3504" max="3504" width="3" style="251" customWidth="1"/>
    <col min="3505" max="3515" width="8" style="251" customWidth="1"/>
    <col min="3516" max="3516" width="20" style="251" customWidth="1"/>
    <col min="3517" max="3517" width="3" style="251" customWidth="1"/>
    <col min="3518" max="3519" width="8" style="251" customWidth="1"/>
    <col min="3520" max="3520" width="9.5703125" style="251" customWidth="1"/>
    <col min="3521" max="3523" width="8" style="251" customWidth="1"/>
    <col min="3524" max="3524" width="8.5703125" style="251" customWidth="1"/>
    <col min="3525" max="3525" width="8" style="251" customWidth="1"/>
    <col min="3526" max="3526" width="9.7109375" style="251" customWidth="1"/>
    <col min="3527" max="3527" width="19.7109375" style="251" customWidth="1"/>
    <col min="3528" max="3528" width="3" style="251" customWidth="1"/>
    <col min="3529" max="3533" width="8" style="251" customWidth="1"/>
    <col min="3534" max="3534" width="8.5703125" style="251" customWidth="1"/>
    <col min="3535" max="3537" width="8" style="251" customWidth="1"/>
    <col min="3538" max="3538" width="20" style="251" customWidth="1"/>
    <col min="3539" max="3539" width="3" style="251" customWidth="1"/>
    <col min="3540" max="3542" width="8" style="251" customWidth="1"/>
    <col min="3543" max="3543" width="8.5703125" style="251" customWidth="1"/>
    <col min="3544" max="3548" width="8" style="251" customWidth="1"/>
    <col min="3549" max="3549" width="19.7109375" style="251" customWidth="1"/>
    <col min="3550" max="3550" width="3" style="251" customWidth="1"/>
    <col min="3551" max="3554" width="8" style="251" customWidth="1"/>
    <col min="3555" max="3555" width="8.5703125" style="251" customWidth="1"/>
    <col min="3556" max="3560" width="8" style="251" customWidth="1"/>
    <col min="3561" max="3561" width="20.28515625" style="251" customWidth="1"/>
    <col min="3562" max="3562" width="3" style="251" customWidth="1"/>
    <col min="3563" max="3563" width="8" style="251" customWidth="1"/>
    <col min="3564" max="3564" width="8.7109375" style="251" customWidth="1"/>
    <col min="3565" max="3565" width="8.5703125" style="251" customWidth="1"/>
    <col min="3566" max="3567" width="8" style="251" customWidth="1"/>
    <col min="3568" max="3568" width="8.7109375" style="251" customWidth="1"/>
    <col min="3569" max="3569" width="8" style="251" customWidth="1"/>
    <col min="3570" max="3570" width="8.7109375" style="251" customWidth="1"/>
    <col min="3571" max="3571" width="8.5703125" style="251" customWidth="1"/>
    <col min="3572" max="3572" width="8" style="251" customWidth="1"/>
    <col min="3573" max="3573" width="19.5703125" style="251" customWidth="1"/>
    <col min="3574" max="3574" width="3" style="251" customWidth="1"/>
    <col min="3575" max="3575" width="8" style="251" customWidth="1"/>
    <col min="3576" max="3576" width="8.7109375" style="251" customWidth="1"/>
    <col min="3577" max="3578" width="8" style="251" customWidth="1"/>
    <col min="3579" max="3579" width="8.7109375" style="251" customWidth="1"/>
    <col min="3580" max="3581" width="8" style="251" customWidth="1"/>
    <col min="3582" max="3582" width="8.7109375" style="251" customWidth="1"/>
    <col min="3583" max="3583" width="8" style="251" customWidth="1"/>
    <col min="3584" max="3584" width="8.7109375" style="251" customWidth="1"/>
    <col min="3585" max="3585" width="4.5703125" style="251" customWidth="1"/>
    <col min="3586" max="3707" width="10.28515625" style="251"/>
    <col min="3708" max="3708" width="20" style="251" customWidth="1"/>
    <col min="3709" max="3710" width="0" style="251" hidden="1" customWidth="1"/>
    <col min="3711" max="3711" width="3" style="251" bestFit="1" customWidth="1"/>
    <col min="3712" max="3721" width="8" style="251" customWidth="1"/>
    <col min="3722" max="3722" width="20.28515625" style="251" customWidth="1"/>
    <col min="3723" max="3723" width="3" style="251" customWidth="1"/>
    <col min="3724" max="3733" width="8" style="251" customWidth="1"/>
    <col min="3734" max="3734" width="20.28515625" style="251" customWidth="1"/>
    <col min="3735" max="3735" width="3" style="251" customWidth="1"/>
    <col min="3736" max="3746" width="8" style="251" customWidth="1"/>
    <col min="3747" max="3747" width="19.7109375" style="251" customWidth="1"/>
    <col min="3748" max="3748" width="3" style="251" customWidth="1"/>
    <col min="3749" max="3758" width="8" style="251" customWidth="1"/>
    <col min="3759" max="3759" width="19.7109375" style="251" customWidth="1"/>
    <col min="3760" max="3760" width="3" style="251" customWidth="1"/>
    <col min="3761" max="3771" width="8" style="251" customWidth="1"/>
    <col min="3772" max="3772" width="20" style="251" customWidth="1"/>
    <col min="3773" max="3773" width="3" style="251" customWidth="1"/>
    <col min="3774" max="3775" width="8" style="251" customWidth="1"/>
    <col min="3776" max="3776" width="9.5703125" style="251" customWidth="1"/>
    <col min="3777" max="3779" width="8" style="251" customWidth="1"/>
    <col min="3780" max="3780" width="8.5703125" style="251" customWidth="1"/>
    <col min="3781" max="3781" width="8" style="251" customWidth="1"/>
    <col min="3782" max="3782" width="9.7109375" style="251" customWidth="1"/>
    <col min="3783" max="3783" width="19.7109375" style="251" customWidth="1"/>
    <col min="3784" max="3784" width="3" style="251" customWidth="1"/>
    <col min="3785" max="3789" width="8" style="251" customWidth="1"/>
    <col min="3790" max="3790" width="8.5703125" style="251" customWidth="1"/>
    <col min="3791" max="3793" width="8" style="251" customWidth="1"/>
    <col min="3794" max="3794" width="20" style="251" customWidth="1"/>
    <col min="3795" max="3795" width="3" style="251" customWidth="1"/>
    <col min="3796" max="3798" width="8" style="251" customWidth="1"/>
    <col min="3799" max="3799" width="8.5703125" style="251" customWidth="1"/>
    <col min="3800" max="3804" width="8" style="251" customWidth="1"/>
    <col min="3805" max="3805" width="19.7109375" style="251" customWidth="1"/>
    <col min="3806" max="3806" width="3" style="251" customWidth="1"/>
    <col min="3807" max="3810" width="8" style="251" customWidth="1"/>
    <col min="3811" max="3811" width="8.5703125" style="251" customWidth="1"/>
    <col min="3812" max="3816" width="8" style="251" customWidth="1"/>
    <col min="3817" max="3817" width="20.28515625" style="251" customWidth="1"/>
    <col min="3818" max="3818" width="3" style="251" customWidth="1"/>
    <col min="3819" max="3819" width="8" style="251" customWidth="1"/>
    <col min="3820" max="3820" width="8.7109375" style="251" customWidth="1"/>
    <col min="3821" max="3821" width="8.5703125" style="251" customWidth="1"/>
    <col min="3822" max="3823" width="8" style="251" customWidth="1"/>
    <col min="3824" max="3824" width="8.7109375" style="251" customWidth="1"/>
    <col min="3825" max="3825" width="8" style="251" customWidth="1"/>
    <col min="3826" max="3826" width="8.7109375" style="251" customWidth="1"/>
    <col min="3827" max="3827" width="8.5703125" style="251" customWidth="1"/>
    <col min="3828" max="3828" width="8" style="251" customWidth="1"/>
    <col min="3829" max="3829" width="19.5703125" style="251" customWidth="1"/>
    <col min="3830" max="3830" width="3" style="251" customWidth="1"/>
    <col min="3831" max="3831" width="8" style="251" customWidth="1"/>
    <col min="3832" max="3832" width="8.7109375" style="251" customWidth="1"/>
    <col min="3833" max="3834" width="8" style="251" customWidth="1"/>
    <col min="3835" max="3835" width="8.7109375" style="251" customWidth="1"/>
    <col min="3836" max="3837" width="8" style="251" customWidth="1"/>
    <col min="3838" max="3838" width="8.7109375" style="251" customWidth="1"/>
    <col min="3839" max="3839" width="8" style="251" customWidth="1"/>
    <col min="3840" max="3840" width="8.7109375" style="251" customWidth="1"/>
    <col min="3841" max="3841" width="4.5703125" style="251" customWidth="1"/>
    <col min="3842" max="3963" width="10.28515625" style="251"/>
    <col min="3964" max="3964" width="20" style="251" customWidth="1"/>
    <col min="3965" max="3966" width="0" style="251" hidden="1" customWidth="1"/>
    <col min="3967" max="3967" width="3" style="251" bestFit="1" customWidth="1"/>
    <col min="3968" max="3977" width="8" style="251" customWidth="1"/>
    <col min="3978" max="3978" width="20.28515625" style="251" customWidth="1"/>
    <col min="3979" max="3979" width="3" style="251" customWidth="1"/>
    <col min="3980" max="3989" width="8" style="251" customWidth="1"/>
    <col min="3990" max="3990" width="20.28515625" style="251" customWidth="1"/>
    <col min="3991" max="3991" width="3" style="251" customWidth="1"/>
    <col min="3992" max="4002" width="8" style="251" customWidth="1"/>
    <col min="4003" max="4003" width="19.7109375" style="251" customWidth="1"/>
    <col min="4004" max="4004" width="3" style="251" customWidth="1"/>
    <col min="4005" max="4014" width="8" style="251" customWidth="1"/>
    <col min="4015" max="4015" width="19.7109375" style="251" customWidth="1"/>
    <col min="4016" max="4016" width="3" style="251" customWidth="1"/>
    <col min="4017" max="4027" width="8" style="251" customWidth="1"/>
    <col min="4028" max="4028" width="20" style="251" customWidth="1"/>
    <col min="4029" max="4029" width="3" style="251" customWidth="1"/>
    <col min="4030" max="4031" width="8" style="251" customWidth="1"/>
    <col min="4032" max="4032" width="9.5703125" style="251" customWidth="1"/>
    <col min="4033" max="4035" width="8" style="251" customWidth="1"/>
    <col min="4036" max="4036" width="8.5703125" style="251" customWidth="1"/>
    <col min="4037" max="4037" width="8" style="251" customWidth="1"/>
    <col min="4038" max="4038" width="9.7109375" style="251" customWidth="1"/>
    <col min="4039" max="4039" width="19.7109375" style="251" customWidth="1"/>
    <col min="4040" max="4040" width="3" style="251" customWidth="1"/>
    <col min="4041" max="4045" width="8" style="251" customWidth="1"/>
    <col min="4046" max="4046" width="8.5703125" style="251" customWidth="1"/>
    <col min="4047" max="4049" width="8" style="251" customWidth="1"/>
    <col min="4050" max="4050" width="20" style="251" customWidth="1"/>
    <col min="4051" max="4051" width="3" style="251" customWidth="1"/>
    <col min="4052" max="4054" width="8" style="251" customWidth="1"/>
    <col min="4055" max="4055" width="8.5703125" style="251" customWidth="1"/>
    <col min="4056" max="4060" width="8" style="251" customWidth="1"/>
    <col min="4061" max="4061" width="19.7109375" style="251" customWidth="1"/>
    <col min="4062" max="4062" width="3" style="251" customWidth="1"/>
    <col min="4063" max="4066" width="8" style="251" customWidth="1"/>
    <col min="4067" max="4067" width="8.5703125" style="251" customWidth="1"/>
    <col min="4068" max="4072" width="8" style="251" customWidth="1"/>
    <col min="4073" max="4073" width="20.28515625" style="251" customWidth="1"/>
    <col min="4074" max="4074" width="3" style="251" customWidth="1"/>
    <col min="4075" max="4075" width="8" style="251" customWidth="1"/>
    <col min="4076" max="4076" width="8.7109375" style="251" customWidth="1"/>
    <col min="4077" max="4077" width="8.5703125" style="251" customWidth="1"/>
    <col min="4078" max="4079" width="8" style="251" customWidth="1"/>
    <col min="4080" max="4080" width="8.7109375" style="251" customWidth="1"/>
    <col min="4081" max="4081" width="8" style="251" customWidth="1"/>
    <col min="4082" max="4082" width="8.7109375" style="251" customWidth="1"/>
    <col min="4083" max="4083" width="8.5703125" style="251" customWidth="1"/>
    <col min="4084" max="4084" width="8" style="251" customWidth="1"/>
    <col min="4085" max="4085" width="19.5703125" style="251" customWidth="1"/>
    <col min="4086" max="4086" width="3" style="251" customWidth="1"/>
    <col min="4087" max="4087" width="8" style="251" customWidth="1"/>
    <col min="4088" max="4088" width="8.7109375" style="251" customWidth="1"/>
    <col min="4089" max="4090" width="8" style="251" customWidth="1"/>
    <col min="4091" max="4091" width="8.7109375" style="251" customWidth="1"/>
    <col min="4092" max="4093" width="8" style="251" customWidth="1"/>
    <col min="4094" max="4094" width="8.7109375" style="251" customWidth="1"/>
    <col min="4095" max="4095" width="8" style="251" customWidth="1"/>
    <col min="4096" max="4096" width="8.7109375" style="251" customWidth="1"/>
    <col min="4097" max="4097" width="4.5703125" style="251" customWidth="1"/>
    <col min="4098" max="4219" width="10.28515625" style="251"/>
    <col min="4220" max="4220" width="20" style="251" customWidth="1"/>
    <col min="4221" max="4222" width="0" style="251" hidden="1" customWidth="1"/>
    <col min="4223" max="4223" width="3" style="251" bestFit="1" customWidth="1"/>
    <col min="4224" max="4233" width="8" style="251" customWidth="1"/>
    <col min="4234" max="4234" width="20.28515625" style="251" customWidth="1"/>
    <col min="4235" max="4235" width="3" style="251" customWidth="1"/>
    <col min="4236" max="4245" width="8" style="251" customWidth="1"/>
    <col min="4246" max="4246" width="20.28515625" style="251" customWidth="1"/>
    <col min="4247" max="4247" width="3" style="251" customWidth="1"/>
    <col min="4248" max="4258" width="8" style="251" customWidth="1"/>
    <col min="4259" max="4259" width="19.7109375" style="251" customWidth="1"/>
    <col min="4260" max="4260" width="3" style="251" customWidth="1"/>
    <col min="4261" max="4270" width="8" style="251" customWidth="1"/>
    <col min="4271" max="4271" width="19.7109375" style="251" customWidth="1"/>
    <col min="4272" max="4272" width="3" style="251" customWidth="1"/>
    <col min="4273" max="4283" width="8" style="251" customWidth="1"/>
    <col min="4284" max="4284" width="20" style="251" customWidth="1"/>
    <col min="4285" max="4285" width="3" style="251" customWidth="1"/>
    <col min="4286" max="4287" width="8" style="251" customWidth="1"/>
    <col min="4288" max="4288" width="9.5703125" style="251" customWidth="1"/>
    <col min="4289" max="4291" width="8" style="251" customWidth="1"/>
    <col min="4292" max="4292" width="8.5703125" style="251" customWidth="1"/>
    <col min="4293" max="4293" width="8" style="251" customWidth="1"/>
    <col min="4294" max="4294" width="9.7109375" style="251" customWidth="1"/>
    <col min="4295" max="4295" width="19.7109375" style="251" customWidth="1"/>
    <col min="4296" max="4296" width="3" style="251" customWidth="1"/>
    <col min="4297" max="4301" width="8" style="251" customWidth="1"/>
    <col min="4302" max="4302" width="8.5703125" style="251" customWidth="1"/>
    <col min="4303" max="4305" width="8" style="251" customWidth="1"/>
    <col min="4306" max="4306" width="20" style="251" customWidth="1"/>
    <col min="4307" max="4307" width="3" style="251" customWidth="1"/>
    <col min="4308" max="4310" width="8" style="251" customWidth="1"/>
    <col min="4311" max="4311" width="8.5703125" style="251" customWidth="1"/>
    <col min="4312" max="4316" width="8" style="251" customWidth="1"/>
    <col min="4317" max="4317" width="19.7109375" style="251" customWidth="1"/>
    <col min="4318" max="4318" width="3" style="251" customWidth="1"/>
    <col min="4319" max="4322" width="8" style="251" customWidth="1"/>
    <col min="4323" max="4323" width="8.5703125" style="251" customWidth="1"/>
    <col min="4324" max="4328" width="8" style="251" customWidth="1"/>
    <col min="4329" max="4329" width="20.28515625" style="251" customWidth="1"/>
    <col min="4330" max="4330" width="3" style="251" customWidth="1"/>
    <col min="4331" max="4331" width="8" style="251" customWidth="1"/>
    <col min="4332" max="4332" width="8.7109375" style="251" customWidth="1"/>
    <col min="4333" max="4333" width="8.5703125" style="251" customWidth="1"/>
    <col min="4334" max="4335" width="8" style="251" customWidth="1"/>
    <col min="4336" max="4336" width="8.7109375" style="251" customWidth="1"/>
    <col min="4337" max="4337" width="8" style="251" customWidth="1"/>
    <col min="4338" max="4338" width="8.7109375" style="251" customWidth="1"/>
    <col min="4339" max="4339" width="8.5703125" style="251" customWidth="1"/>
    <col min="4340" max="4340" width="8" style="251" customWidth="1"/>
    <col min="4341" max="4341" width="19.5703125" style="251" customWidth="1"/>
    <col min="4342" max="4342" width="3" style="251" customWidth="1"/>
    <col min="4343" max="4343" width="8" style="251" customWidth="1"/>
    <col min="4344" max="4344" width="8.7109375" style="251" customWidth="1"/>
    <col min="4345" max="4346" width="8" style="251" customWidth="1"/>
    <col min="4347" max="4347" width="8.7109375" style="251" customWidth="1"/>
    <col min="4348" max="4349" width="8" style="251" customWidth="1"/>
    <col min="4350" max="4350" width="8.7109375" style="251" customWidth="1"/>
    <col min="4351" max="4351" width="8" style="251" customWidth="1"/>
    <col min="4352" max="4352" width="8.7109375" style="251" customWidth="1"/>
    <col min="4353" max="4353" width="4.5703125" style="251" customWidth="1"/>
    <col min="4354" max="4475" width="10.28515625" style="251"/>
    <col min="4476" max="4476" width="20" style="251" customWidth="1"/>
    <col min="4477" max="4478" width="0" style="251" hidden="1" customWidth="1"/>
    <col min="4479" max="4479" width="3" style="251" bestFit="1" customWidth="1"/>
    <col min="4480" max="4489" width="8" style="251" customWidth="1"/>
    <col min="4490" max="4490" width="20.28515625" style="251" customWidth="1"/>
    <col min="4491" max="4491" width="3" style="251" customWidth="1"/>
    <col min="4492" max="4501" width="8" style="251" customWidth="1"/>
    <col min="4502" max="4502" width="20.28515625" style="251" customWidth="1"/>
    <col min="4503" max="4503" width="3" style="251" customWidth="1"/>
    <col min="4504" max="4514" width="8" style="251" customWidth="1"/>
    <col min="4515" max="4515" width="19.7109375" style="251" customWidth="1"/>
    <col min="4516" max="4516" width="3" style="251" customWidth="1"/>
    <col min="4517" max="4526" width="8" style="251" customWidth="1"/>
    <col min="4527" max="4527" width="19.7109375" style="251" customWidth="1"/>
    <col min="4528" max="4528" width="3" style="251" customWidth="1"/>
    <col min="4529" max="4539" width="8" style="251" customWidth="1"/>
    <col min="4540" max="4540" width="20" style="251" customWidth="1"/>
    <col min="4541" max="4541" width="3" style="251" customWidth="1"/>
    <col min="4542" max="4543" width="8" style="251" customWidth="1"/>
    <col min="4544" max="4544" width="9.5703125" style="251" customWidth="1"/>
    <col min="4545" max="4547" width="8" style="251" customWidth="1"/>
    <col min="4548" max="4548" width="8.5703125" style="251" customWidth="1"/>
    <col min="4549" max="4549" width="8" style="251" customWidth="1"/>
    <col min="4550" max="4550" width="9.7109375" style="251" customWidth="1"/>
    <col min="4551" max="4551" width="19.7109375" style="251" customWidth="1"/>
    <col min="4552" max="4552" width="3" style="251" customWidth="1"/>
    <col min="4553" max="4557" width="8" style="251" customWidth="1"/>
    <col min="4558" max="4558" width="8.5703125" style="251" customWidth="1"/>
    <col min="4559" max="4561" width="8" style="251" customWidth="1"/>
    <col min="4562" max="4562" width="20" style="251" customWidth="1"/>
    <col min="4563" max="4563" width="3" style="251" customWidth="1"/>
    <col min="4564" max="4566" width="8" style="251" customWidth="1"/>
    <col min="4567" max="4567" width="8.5703125" style="251" customWidth="1"/>
    <col min="4568" max="4572" width="8" style="251" customWidth="1"/>
    <col min="4573" max="4573" width="19.7109375" style="251" customWidth="1"/>
    <col min="4574" max="4574" width="3" style="251" customWidth="1"/>
    <col min="4575" max="4578" width="8" style="251" customWidth="1"/>
    <col min="4579" max="4579" width="8.5703125" style="251" customWidth="1"/>
    <col min="4580" max="4584" width="8" style="251" customWidth="1"/>
    <col min="4585" max="4585" width="20.28515625" style="251" customWidth="1"/>
    <col min="4586" max="4586" width="3" style="251" customWidth="1"/>
    <col min="4587" max="4587" width="8" style="251" customWidth="1"/>
    <col min="4588" max="4588" width="8.7109375" style="251" customWidth="1"/>
    <col min="4589" max="4589" width="8.5703125" style="251" customWidth="1"/>
    <col min="4590" max="4591" width="8" style="251" customWidth="1"/>
    <col min="4592" max="4592" width="8.7109375" style="251" customWidth="1"/>
    <col min="4593" max="4593" width="8" style="251" customWidth="1"/>
    <col min="4594" max="4594" width="8.7109375" style="251" customWidth="1"/>
    <col min="4595" max="4595" width="8.5703125" style="251" customWidth="1"/>
    <col min="4596" max="4596" width="8" style="251" customWidth="1"/>
    <col min="4597" max="4597" width="19.5703125" style="251" customWidth="1"/>
    <col min="4598" max="4598" width="3" style="251" customWidth="1"/>
    <col min="4599" max="4599" width="8" style="251" customWidth="1"/>
    <col min="4600" max="4600" width="8.7109375" style="251" customWidth="1"/>
    <col min="4601" max="4602" width="8" style="251" customWidth="1"/>
    <col min="4603" max="4603" width="8.7109375" style="251" customWidth="1"/>
    <col min="4604" max="4605" width="8" style="251" customWidth="1"/>
    <col min="4606" max="4606" width="8.7109375" style="251" customWidth="1"/>
    <col min="4607" max="4607" width="8" style="251" customWidth="1"/>
    <col min="4608" max="4608" width="8.7109375" style="251" customWidth="1"/>
    <col min="4609" max="4609" width="4.5703125" style="251" customWidth="1"/>
    <col min="4610" max="4731" width="10.28515625" style="251"/>
    <col min="4732" max="4732" width="20" style="251" customWidth="1"/>
    <col min="4733" max="4734" width="0" style="251" hidden="1" customWidth="1"/>
    <col min="4735" max="4735" width="3" style="251" bestFit="1" customWidth="1"/>
    <col min="4736" max="4745" width="8" style="251" customWidth="1"/>
    <col min="4746" max="4746" width="20.28515625" style="251" customWidth="1"/>
    <col min="4747" max="4747" width="3" style="251" customWidth="1"/>
    <col min="4748" max="4757" width="8" style="251" customWidth="1"/>
    <col min="4758" max="4758" width="20.28515625" style="251" customWidth="1"/>
    <col min="4759" max="4759" width="3" style="251" customWidth="1"/>
    <col min="4760" max="4770" width="8" style="251" customWidth="1"/>
    <col min="4771" max="4771" width="19.7109375" style="251" customWidth="1"/>
    <col min="4772" max="4772" width="3" style="251" customWidth="1"/>
    <col min="4773" max="4782" width="8" style="251" customWidth="1"/>
    <col min="4783" max="4783" width="19.7109375" style="251" customWidth="1"/>
    <col min="4784" max="4784" width="3" style="251" customWidth="1"/>
    <col min="4785" max="4795" width="8" style="251" customWidth="1"/>
    <col min="4796" max="4796" width="20" style="251" customWidth="1"/>
    <col min="4797" max="4797" width="3" style="251" customWidth="1"/>
    <col min="4798" max="4799" width="8" style="251" customWidth="1"/>
    <col min="4800" max="4800" width="9.5703125" style="251" customWidth="1"/>
    <col min="4801" max="4803" width="8" style="251" customWidth="1"/>
    <col min="4804" max="4804" width="8.5703125" style="251" customWidth="1"/>
    <col min="4805" max="4805" width="8" style="251" customWidth="1"/>
    <col min="4806" max="4806" width="9.7109375" style="251" customWidth="1"/>
    <col min="4807" max="4807" width="19.7109375" style="251" customWidth="1"/>
    <col min="4808" max="4808" width="3" style="251" customWidth="1"/>
    <col min="4809" max="4813" width="8" style="251" customWidth="1"/>
    <col min="4814" max="4814" width="8.5703125" style="251" customWidth="1"/>
    <col min="4815" max="4817" width="8" style="251" customWidth="1"/>
    <col min="4818" max="4818" width="20" style="251" customWidth="1"/>
    <col min="4819" max="4819" width="3" style="251" customWidth="1"/>
    <col min="4820" max="4822" width="8" style="251" customWidth="1"/>
    <col min="4823" max="4823" width="8.5703125" style="251" customWidth="1"/>
    <col min="4824" max="4828" width="8" style="251" customWidth="1"/>
    <col min="4829" max="4829" width="19.7109375" style="251" customWidth="1"/>
    <col min="4830" max="4830" width="3" style="251" customWidth="1"/>
    <col min="4831" max="4834" width="8" style="251" customWidth="1"/>
    <col min="4835" max="4835" width="8.5703125" style="251" customWidth="1"/>
    <col min="4836" max="4840" width="8" style="251" customWidth="1"/>
    <col min="4841" max="4841" width="20.28515625" style="251" customWidth="1"/>
    <col min="4842" max="4842" width="3" style="251" customWidth="1"/>
    <col min="4843" max="4843" width="8" style="251" customWidth="1"/>
    <col min="4844" max="4844" width="8.7109375" style="251" customWidth="1"/>
    <col min="4845" max="4845" width="8.5703125" style="251" customWidth="1"/>
    <col min="4846" max="4847" width="8" style="251" customWidth="1"/>
    <col min="4848" max="4848" width="8.7109375" style="251" customWidth="1"/>
    <col min="4849" max="4849" width="8" style="251" customWidth="1"/>
    <col min="4850" max="4850" width="8.7109375" style="251" customWidth="1"/>
    <col min="4851" max="4851" width="8.5703125" style="251" customWidth="1"/>
    <col min="4852" max="4852" width="8" style="251" customWidth="1"/>
    <col min="4853" max="4853" width="19.5703125" style="251" customWidth="1"/>
    <col min="4854" max="4854" width="3" style="251" customWidth="1"/>
    <col min="4855" max="4855" width="8" style="251" customWidth="1"/>
    <col min="4856" max="4856" width="8.7109375" style="251" customWidth="1"/>
    <col min="4857" max="4858" width="8" style="251" customWidth="1"/>
    <col min="4859" max="4859" width="8.7109375" style="251" customWidth="1"/>
    <col min="4860" max="4861" width="8" style="251" customWidth="1"/>
    <col min="4862" max="4862" width="8.7109375" style="251" customWidth="1"/>
    <col min="4863" max="4863" width="8" style="251" customWidth="1"/>
    <col min="4864" max="4864" width="8.7109375" style="251" customWidth="1"/>
    <col min="4865" max="4865" width="4.5703125" style="251" customWidth="1"/>
    <col min="4866" max="4987" width="10.28515625" style="251"/>
    <col min="4988" max="4988" width="20" style="251" customWidth="1"/>
    <col min="4989" max="4990" width="0" style="251" hidden="1" customWidth="1"/>
    <col min="4991" max="4991" width="3" style="251" bestFit="1" customWidth="1"/>
    <col min="4992" max="5001" width="8" style="251" customWidth="1"/>
    <col min="5002" max="5002" width="20.28515625" style="251" customWidth="1"/>
    <col min="5003" max="5003" width="3" style="251" customWidth="1"/>
    <col min="5004" max="5013" width="8" style="251" customWidth="1"/>
    <col min="5014" max="5014" width="20.28515625" style="251" customWidth="1"/>
    <col min="5015" max="5015" width="3" style="251" customWidth="1"/>
    <col min="5016" max="5026" width="8" style="251" customWidth="1"/>
    <col min="5027" max="5027" width="19.7109375" style="251" customWidth="1"/>
    <col min="5028" max="5028" width="3" style="251" customWidth="1"/>
    <col min="5029" max="5038" width="8" style="251" customWidth="1"/>
    <col min="5039" max="5039" width="19.7109375" style="251" customWidth="1"/>
    <col min="5040" max="5040" width="3" style="251" customWidth="1"/>
    <col min="5041" max="5051" width="8" style="251" customWidth="1"/>
    <col min="5052" max="5052" width="20" style="251" customWidth="1"/>
    <col min="5053" max="5053" width="3" style="251" customWidth="1"/>
    <col min="5054" max="5055" width="8" style="251" customWidth="1"/>
    <col min="5056" max="5056" width="9.5703125" style="251" customWidth="1"/>
    <col min="5057" max="5059" width="8" style="251" customWidth="1"/>
    <col min="5060" max="5060" width="8.5703125" style="251" customWidth="1"/>
    <col min="5061" max="5061" width="8" style="251" customWidth="1"/>
    <col min="5062" max="5062" width="9.7109375" style="251" customWidth="1"/>
    <col min="5063" max="5063" width="19.7109375" style="251" customWidth="1"/>
    <col min="5064" max="5064" width="3" style="251" customWidth="1"/>
    <col min="5065" max="5069" width="8" style="251" customWidth="1"/>
    <col min="5070" max="5070" width="8.5703125" style="251" customWidth="1"/>
    <col min="5071" max="5073" width="8" style="251" customWidth="1"/>
    <col min="5074" max="5074" width="20" style="251" customWidth="1"/>
    <col min="5075" max="5075" width="3" style="251" customWidth="1"/>
    <col min="5076" max="5078" width="8" style="251" customWidth="1"/>
    <col min="5079" max="5079" width="8.5703125" style="251" customWidth="1"/>
    <col min="5080" max="5084" width="8" style="251" customWidth="1"/>
    <col min="5085" max="5085" width="19.7109375" style="251" customWidth="1"/>
    <col min="5086" max="5086" width="3" style="251" customWidth="1"/>
    <col min="5087" max="5090" width="8" style="251" customWidth="1"/>
    <col min="5091" max="5091" width="8.5703125" style="251" customWidth="1"/>
    <col min="5092" max="5096" width="8" style="251" customWidth="1"/>
    <col min="5097" max="5097" width="20.28515625" style="251" customWidth="1"/>
    <col min="5098" max="5098" width="3" style="251" customWidth="1"/>
    <col min="5099" max="5099" width="8" style="251" customWidth="1"/>
    <col min="5100" max="5100" width="8.7109375" style="251" customWidth="1"/>
    <col min="5101" max="5101" width="8.5703125" style="251" customWidth="1"/>
    <col min="5102" max="5103" width="8" style="251" customWidth="1"/>
    <col min="5104" max="5104" width="8.7109375" style="251" customWidth="1"/>
    <col min="5105" max="5105" width="8" style="251" customWidth="1"/>
    <col min="5106" max="5106" width="8.7109375" style="251" customWidth="1"/>
    <col min="5107" max="5107" width="8.5703125" style="251" customWidth="1"/>
    <col min="5108" max="5108" width="8" style="251" customWidth="1"/>
    <col min="5109" max="5109" width="19.5703125" style="251" customWidth="1"/>
    <col min="5110" max="5110" width="3" style="251" customWidth="1"/>
    <col min="5111" max="5111" width="8" style="251" customWidth="1"/>
    <col min="5112" max="5112" width="8.7109375" style="251" customWidth="1"/>
    <col min="5113" max="5114" width="8" style="251" customWidth="1"/>
    <col min="5115" max="5115" width="8.7109375" style="251" customWidth="1"/>
    <col min="5116" max="5117" width="8" style="251" customWidth="1"/>
    <col min="5118" max="5118" width="8.7109375" style="251" customWidth="1"/>
    <col min="5119" max="5119" width="8" style="251" customWidth="1"/>
    <col min="5120" max="5120" width="8.7109375" style="251" customWidth="1"/>
    <col min="5121" max="5121" width="4.5703125" style="251" customWidth="1"/>
    <col min="5122" max="5243" width="10.28515625" style="251"/>
    <col min="5244" max="5244" width="20" style="251" customWidth="1"/>
    <col min="5245" max="5246" width="0" style="251" hidden="1" customWidth="1"/>
    <col min="5247" max="5247" width="3" style="251" bestFit="1" customWidth="1"/>
    <col min="5248" max="5257" width="8" style="251" customWidth="1"/>
    <col min="5258" max="5258" width="20.28515625" style="251" customWidth="1"/>
    <col min="5259" max="5259" width="3" style="251" customWidth="1"/>
    <col min="5260" max="5269" width="8" style="251" customWidth="1"/>
    <col min="5270" max="5270" width="20.28515625" style="251" customWidth="1"/>
    <col min="5271" max="5271" width="3" style="251" customWidth="1"/>
    <col min="5272" max="5282" width="8" style="251" customWidth="1"/>
    <col min="5283" max="5283" width="19.7109375" style="251" customWidth="1"/>
    <col min="5284" max="5284" width="3" style="251" customWidth="1"/>
    <col min="5285" max="5294" width="8" style="251" customWidth="1"/>
    <col min="5295" max="5295" width="19.7109375" style="251" customWidth="1"/>
    <col min="5296" max="5296" width="3" style="251" customWidth="1"/>
    <col min="5297" max="5307" width="8" style="251" customWidth="1"/>
    <col min="5308" max="5308" width="20" style="251" customWidth="1"/>
    <col min="5309" max="5309" width="3" style="251" customWidth="1"/>
    <col min="5310" max="5311" width="8" style="251" customWidth="1"/>
    <col min="5312" max="5312" width="9.5703125" style="251" customWidth="1"/>
    <col min="5313" max="5315" width="8" style="251" customWidth="1"/>
    <col min="5316" max="5316" width="8.5703125" style="251" customWidth="1"/>
    <col min="5317" max="5317" width="8" style="251" customWidth="1"/>
    <col min="5318" max="5318" width="9.7109375" style="251" customWidth="1"/>
    <col min="5319" max="5319" width="19.7109375" style="251" customWidth="1"/>
    <col min="5320" max="5320" width="3" style="251" customWidth="1"/>
    <col min="5321" max="5325" width="8" style="251" customWidth="1"/>
    <col min="5326" max="5326" width="8.5703125" style="251" customWidth="1"/>
    <col min="5327" max="5329" width="8" style="251" customWidth="1"/>
    <col min="5330" max="5330" width="20" style="251" customWidth="1"/>
    <col min="5331" max="5331" width="3" style="251" customWidth="1"/>
    <col min="5332" max="5334" width="8" style="251" customWidth="1"/>
    <col min="5335" max="5335" width="8.5703125" style="251" customWidth="1"/>
    <col min="5336" max="5340" width="8" style="251" customWidth="1"/>
    <col min="5341" max="5341" width="19.7109375" style="251" customWidth="1"/>
    <col min="5342" max="5342" width="3" style="251" customWidth="1"/>
    <col min="5343" max="5346" width="8" style="251" customWidth="1"/>
    <col min="5347" max="5347" width="8.5703125" style="251" customWidth="1"/>
    <col min="5348" max="5352" width="8" style="251" customWidth="1"/>
    <col min="5353" max="5353" width="20.28515625" style="251" customWidth="1"/>
    <col min="5354" max="5354" width="3" style="251" customWidth="1"/>
    <col min="5355" max="5355" width="8" style="251" customWidth="1"/>
    <col min="5356" max="5356" width="8.7109375" style="251" customWidth="1"/>
    <col min="5357" max="5357" width="8.5703125" style="251" customWidth="1"/>
    <col min="5358" max="5359" width="8" style="251" customWidth="1"/>
    <col min="5360" max="5360" width="8.7109375" style="251" customWidth="1"/>
    <col min="5361" max="5361" width="8" style="251" customWidth="1"/>
    <col min="5362" max="5362" width="8.7109375" style="251" customWidth="1"/>
    <col min="5363" max="5363" width="8.5703125" style="251" customWidth="1"/>
    <col min="5364" max="5364" width="8" style="251" customWidth="1"/>
    <col min="5365" max="5365" width="19.5703125" style="251" customWidth="1"/>
    <col min="5366" max="5366" width="3" style="251" customWidth="1"/>
    <col min="5367" max="5367" width="8" style="251" customWidth="1"/>
    <col min="5368" max="5368" width="8.7109375" style="251" customWidth="1"/>
    <col min="5369" max="5370" width="8" style="251" customWidth="1"/>
    <col min="5371" max="5371" width="8.7109375" style="251" customWidth="1"/>
    <col min="5372" max="5373" width="8" style="251" customWidth="1"/>
    <col min="5374" max="5374" width="8.7109375" style="251" customWidth="1"/>
    <col min="5375" max="5375" width="8" style="251" customWidth="1"/>
    <col min="5376" max="5376" width="8.7109375" style="251" customWidth="1"/>
    <col min="5377" max="5377" width="4.5703125" style="251" customWidth="1"/>
    <col min="5378" max="5499" width="10.28515625" style="251"/>
    <col min="5500" max="5500" width="20" style="251" customWidth="1"/>
    <col min="5501" max="5502" width="0" style="251" hidden="1" customWidth="1"/>
    <col min="5503" max="5503" width="3" style="251" bestFit="1" customWidth="1"/>
    <col min="5504" max="5513" width="8" style="251" customWidth="1"/>
    <col min="5514" max="5514" width="20.28515625" style="251" customWidth="1"/>
    <col min="5515" max="5515" width="3" style="251" customWidth="1"/>
    <col min="5516" max="5525" width="8" style="251" customWidth="1"/>
    <col min="5526" max="5526" width="20.28515625" style="251" customWidth="1"/>
    <col min="5527" max="5527" width="3" style="251" customWidth="1"/>
    <col min="5528" max="5538" width="8" style="251" customWidth="1"/>
    <col min="5539" max="5539" width="19.7109375" style="251" customWidth="1"/>
    <col min="5540" max="5540" width="3" style="251" customWidth="1"/>
    <col min="5541" max="5550" width="8" style="251" customWidth="1"/>
    <col min="5551" max="5551" width="19.7109375" style="251" customWidth="1"/>
    <col min="5552" max="5552" width="3" style="251" customWidth="1"/>
    <col min="5553" max="5563" width="8" style="251" customWidth="1"/>
    <col min="5564" max="5564" width="20" style="251" customWidth="1"/>
    <col min="5565" max="5565" width="3" style="251" customWidth="1"/>
    <col min="5566" max="5567" width="8" style="251" customWidth="1"/>
    <col min="5568" max="5568" width="9.5703125" style="251" customWidth="1"/>
    <col min="5569" max="5571" width="8" style="251" customWidth="1"/>
    <col min="5572" max="5572" width="8.5703125" style="251" customWidth="1"/>
    <col min="5573" max="5573" width="8" style="251" customWidth="1"/>
    <col min="5574" max="5574" width="9.7109375" style="251" customWidth="1"/>
    <col min="5575" max="5575" width="19.7109375" style="251" customWidth="1"/>
    <col min="5576" max="5576" width="3" style="251" customWidth="1"/>
    <col min="5577" max="5581" width="8" style="251" customWidth="1"/>
    <col min="5582" max="5582" width="8.5703125" style="251" customWidth="1"/>
    <col min="5583" max="5585" width="8" style="251" customWidth="1"/>
    <col min="5586" max="5586" width="20" style="251" customWidth="1"/>
    <col min="5587" max="5587" width="3" style="251" customWidth="1"/>
    <col min="5588" max="5590" width="8" style="251" customWidth="1"/>
    <col min="5591" max="5591" width="8.5703125" style="251" customWidth="1"/>
    <col min="5592" max="5596" width="8" style="251" customWidth="1"/>
    <col min="5597" max="5597" width="19.7109375" style="251" customWidth="1"/>
    <col min="5598" max="5598" width="3" style="251" customWidth="1"/>
    <col min="5599" max="5602" width="8" style="251" customWidth="1"/>
    <col min="5603" max="5603" width="8.5703125" style="251" customWidth="1"/>
    <col min="5604" max="5608" width="8" style="251" customWidth="1"/>
    <col min="5609" max="5609" width="20.28515625" style="251" customWidth="1"/>
    <col min="5610" max="5610" width="3" style="251" customWidth="1"/>
    <col min="5611" max="5611" width="8" style="251" customWidth="1"/>
    <col min="5612" max="5612" width="8.7109375" style="251" customWidth="1"/>
    <col min="5613" max="5613" width="8.5703125" style="251" customWidth="1"/>
    <col min="5614" max="5615" width="8" style="251" customWidth="1"/>
    <col min="5616" max="5616" width="8.7109375" style="251" customWidth="1"/>
    <col min="5617" max="5617" width="8" style="251" customWidth="1"/>
    <col min="5618" max="5618" width="8.7109375" style="251" customWidth="1"/>
    <col min="5619" max="5619" width="8.5703125" style="251" customWidth="1"/>
    <col min="5620" max="5620" width="8" style="251" customWidth="1"/>
    <col min="5621" max="5621" width="19.5703125" style="251" customWidth="1"/>
    <col min="5622" max="5622" width="3" style="251" customWidth="1"/>
    <col min="5623" max="5623" width="8" style="251" customWidth="1"/>
    <col min="5624" max="5624" width="8.7109375" style="251" customWidth="1"/>
    <col min="5625" max="5626" width="8" style="251" customWidth="1"/>
    <col min="5627" max="5627" width="8.7109375" style="251" customWidth="1"/>
    <col min="5628" max="5629" width="8" style="251" customWidth="1"/>
    <col min="5630" max="5630" width="8.7109375" style="251" customWidth="1"/>
    <col min="5631" max="5631" width="8" style="251" customWidth="1"/>
    <col min="5632" max="5632" width="8.7109375" style="251" customWidth="1"/>
    <col min="5633" max="5633" width="4.5703125" style="251" customWidth="1"/>
    <col min="5634" max="5755" width="10.28515625" style="251"/>
    <col min="5756" max="5756" width="20" style="251" customWidth="1"/>
    <col min="5757" max="5758" width="0" style="251" hidden="1" customWidth="1"/>
    <col min="5759" max="5759" width="3" style="251" bestFit="1" customWidth="1"/>
    <col min="5760" max="5769" width="8" style="251" customWidth="1"/>
    <col min="5770" max="5770" width="20.28515625" style="251" customWidth="1"/>
    <col min="5771" max="5771" width="3" style="251" customWidth="1"/>
    <col min="5772" max="5781" width="8" style="251" customWidth="1"/>
    <col min="5782" max="5782" width="20.28515625" style="251" customWidth="1"/>
    <col min="5783" max="5783" width="3" style="251" customWidth="1"/>
    <col min="5784" max="5794" width="8" style="251" customWidth="1"/>
    <col min="5795" max="5795" width="19.7109375" style="251" customWidth="1"/>
    <col min="5796" max="5796" width="3" style="251" customWidth="1"/>
    <col min="5797" max="5806" width="8" style="251" customWidth="1"/>
    <col min="5807" max="5807" width="19.7109375" style="251" customWidth="1"/>
    <col min="5808" max="5808" width="3" style="251" customWidth="1"/>
    <col min="5809" max="5819" width="8" style="251" customWidth="1"/>
    <col min="5820" max="5820" width="20" style="251" customWidth="1"/>
    <col min="5821" max="5821" width="3" style="251" customWidth="1"/>
    <col min="5822" max="5823" width="8" style="251" customWidth="1"/>
    <col min="5824" max="5824" width="9.5703125" style="251" customWidth="1"/>
    <col min="5825" max="5827" width="8" style="251" customWidth="1"/>
    <col min="5828" max="5828" width="8.5703125" style="251" customWidth="1"/>
    <col min="5829" max="5829" width="8" style="251" customWidth="1"/>
    <col min="5830" max="5830" width="9.7109375" style="251" customWidth="1"/>
    <col min="5831" max="5831" width="19.7109375" style="251" customWidth="1"/>
    <col min="5832" max="5832" width="3" style="251" customWidth="1"/>
    <col min="5833" max="5837" width="8" style="251" customWidth="1"/>
    <col min="5838" max="5838" width="8.5703125" style="251" customWidth="1"/>
    <col min="5839" max="5841" width="8" style="251" customWidth="1"/>
    <col min="5842" max="5842" width="20" style="251" customWidth="1"/>
    <col min="5843" max="5843" width="3" style="251" customWidth="1"/>
    <col min="5844" max="5846" width="8" style="251" customWidth="1"/>
    <col min="5847" max="5847" width="8.5703125" style="251" customWidth="1"/>
    <col min="5848" max="5852" width="8" style="251" customWidth="1"/>
    <col min="5853" max="5853" width="19.7109375" style="251" customWidth="1"/>
    <col min="5854" max="5854" width="3" style="251" customWidth="1"/>
    <col min="5855" max="5858" width="8" style="251" customWidth="1"/>
    <col min="5859" max="5859" width="8.5703125" style="251" customWidth="1"/>
    <col min="5860" max="5864" width="8" style="251" customWidth="1"/>
    <col min="5865" max="5865" width="20.28515625" style="251" customWidth="1"/>
    <col min="5866" max="5866" width="3" style="251" customWidth="1"/>
    <col min="5867" max="5867" width="8" style="251" customWidth="1"/>
    <col min="5868" max="5868" width="8.7109375" style="251" customWidth="1"/>
    <col min="5869" max="5869" width="8.5703125" style="251" customWidth="1"/>
    <col min="5870" max="5871" width="8" style="251" customWidth="1"/>
    <col min="5872" max="5872" width="8.7109375" style="251" customWidth="1"/>
    <col min="5873" max="5873" width="8" style="251" customWidth="1"/>
    <col min="5874" max="5874" width="8.7109375" style="251" customWidth="1"/>
    <col min="5875" max="5875" width="8.5703125" style="251" customWidth="1"/>
    <col min="5876" max="5876" width="8" style="251" customWidth="1"/>
    <col min="5877" max="5877" width="19.5703125" style="251" customWidth="1"/>
    <col min="5878" max="5878" width="3" style="251" customWidth="1"/>
    <col min="5879" max="5879" width="8" style="251" customWidth="1"/>
    <col min="5880" max="5880" width="8.7109375" style="251" customWidth="1"/>
    <col min="5881" max="5882" width="8" style="251" customWidth="1"/>
    <col min="5883" max="5883" width="8.7109375" style="251" customWidth="1"/>
    <col min="5884" max="5885" width="8" style="251" customWidth="1"/>
    <col min="5886" max="5886" width="8.7109375" style="251" customWidth="1"/>
    <col min="5887" max="5887" width="8" style="251" customWidth="1"/>
    <col min="5888" max="5888" width="8.7109375" style="251" customWidth="1"/>
    <col min="5889" max="5889" width="4.5703125" style="251" customWidth="1"/>
    <col min="5890" max="6011" width="10.28515625" style="251"/>
    <col min="6012" max="6012" width="20" style="251" customWidth="1"/>
    <col min="6013" max="6014" width="0" style="251" hidden="1" customWidth="1"/>
    <col min="6015" max="6015" width="3" style="251" bestFit="1" customWidth="1"/>
    <col min="6016" max="6025" width="8" style="251" customWidth="1"/>
    <col min="6026" max="6026" width="20.28515625" style="251" customWidth="1"/>
    <col min="6027" max="6027" width="3" style="251" customWidth="1"/>
    <col min="6028" max="6037" width="8" style="251" customWidth="1"/>
    <col min="6038" max="6038" width="20.28515625" style="251" customWidth="1"/>
    <col min="6039" max="6039" width="3" style="251" customWidth="1"/>
    <col min="6040" max="6050" width="8" style="251" customWidth="1"/>
    <col min="6051" max="6051" width="19.7109375" style="251" customWidth="1"/>
    <col min="6052" max="6052" width="3" style="251" customWidth="1"/>
    <col min="6053" max="6062" width="8" style="251" customWidth="1"/>
    <col min="6063" max="6063" width="19.7109375" style="251" customWidth="1"/>
    <col min="6064" max="6064" width="3" style="251" customWidth="1"/>
    <col min="6065" max="6075" width="8" style="251" customWidth="1"/>
    <col min="6076" max="6076" width="20" style="251" customWidth="1"/>
    <col min="6077" max="6077" width="3" style="251" customWidth="1"/>
    <col min="6078" max="6079" width="8" style="251" customWidth="1"/>
    <col min="6080" max="6080" width="9.5703125" style="251" customWidth="1"/>
    <col min="6081" max="6083" width="8" style="251" customWidth="1"/>
    <col min="6084" max="6084" width="8.5703125" style="251" customWidth="1"/>
    <col min="6085" max="6085" width="8" style="251" customWidth="1"/>
    <col min="6086" max="6086" width="9.7109375" style="251" customWidth="1"/>
    <col min="6087" max="6087" width="19.7109375" style="251" customWidth="1"/>
    <col min="6088" max="6088" width="3" style="251" customWidth="1"/>
    <col min="6089" max="6093" width="8" style="251" customWidth="1"/>
    <col min="6094" max="6094" width="8.5703125" style="251" customWidth="1"/>
    <col min="6095" max="6097" width="8" style="251" customWidth="1"/>
    <col min="6098" max="6098" width="20" style="251" customWidth="1"/>
    <col min="6099" max="6099" width="3" style="251" customWidth="1"/>
    <col min="6100" max="6102" width="8" style="251" customWidth="1"/>
    <col min="6103" max="6103" width="8.5703125" style="251" customWidth="1"/>
    <col min="6104" max="6108" width="8" style="251" customWidth="1"/>
    <col min="6109" max="6109" width="19.7109375" style="251" customWidth="1"/>
    <col min="6110" max="6110" width="3" style="251" customWidth="1"/>
    <col min="6111" max="6114" width="8" style="251" customWidth="1"/>
    <col min="6115" max="6115" width="8.5703125" style="251" customWidth="1"/>
    <col min="6116" max="6120" width="8" style="251" customWidth="1"/>
    <col min="6121" max="6121" width="20.28515625" style="251" customWidth="1"/>
    <col min="6122" max="6122" width="3" style="251" customWidth="1"/>
    <col min="6123" max="6123" width="8" style="251" customWidth="1"/>
    <col min="6124" max="6124" width="8.7109375" style="251" customWidth="1"/>
    <col min="6125" max="6125" width="8.5703125" style="251" customWidth="1"/>
    <col min="6126" max="6127" width="8" style="251" customWidth="1"/>
    <col min="6128" max="6128" width="8.7109375" style="251" customWidth="1"/>
    <col min="6129" max="6129" width="8" style="251" customWidth="1"/>
    <col min="6130" max="6130" width="8.7109375" style="251" customWidth="1"/>
    <col min="6131" max="6131" width="8.5703125" style="251" customWidth="1"/>
    <col min="6132" max="6132" width="8" style="251" customWidth="1"/>
    <col min="6133" max="6133" width="19.5703125" style="251" customWidth="1"/>
    <col min="6134" max="6134" width="3" style="251" customWidth="1"/>
    <col min="6135" max="6135" width="8" style="251" customWidth="1"/>
    <col min="6136" max="6136" width="8.7109375" style="251" customWidth="1"/>
    <col min="6137" max="6138" width="8" style="251" customWidth="1"/>
    <col min="6139" max="6139" width="8.7109375" style="251" customWidth="1"/>
    <col min="6140" max="6141" width="8" style="251" customWidth="1"/>
    <col min="6142" max="6142" width="8.7109375" style="251" customWidth="1"/>
    <col min="6143" max="6143" width="8" style="251" customWidth="1"/>
    <col min="6144" max="6144" width="8.7109375" style="251" customWidth="1"/>
    <col min="6145" max="6145" width="4.5703125" style="251" customWidth="1"/>
    <col min="6146" max="6267" width="10.28515625" style="251"/>
    <col min="6268" max="6268" width="20" style="251" customWidth="1"/>
    <col min="6269" max="6270" width="0" style="251" hidden="1" customWidth="1"/>
    <col min="6271" max="6271" width="3" style="251" bestFit="1" customWidth="1"/>
    <col min="6272" max="6281" width="8" style="251" customWidth="1"/>
    <col min="6282" max="6282" width="20.28515625" style="251" customWidth="1"/>
    <col min="6283" max="6283" width="3" style="251" customWidth="1"/>
    <col min="6284" max="6293" width="8" style="251" customWidth="1"/>
    <col min="6294" max="6294" width="20.28515625" style="251" customWidth="1"/>
    <col min="6295" max="6295" width="3" style="251" customWidth="1"/>
    <col min="6296" max="6306" width="8" style="251" customWidth="1"/>
    <col min="6307" max="6307" width="19.7109375" style="251" customWidth="1"/>
    <col min="6308" max="6308" width="3" style="251" customWidth="1"/>
    <col min="6309" max="6318" width="8" style="251" customWidth="1"/>
    <col min="6319" max="6319" width="19.7109375" style="251" customWidth="1"/>
    <col min="6320" max="6320" width="3" style="251" customWidth="1"/>
    <col min="6321" max="6331" width="8" style="251" customWidth="1"/>
    <col min="6332" max="6332" width="20" style="251" customWidth="1"/>
    <col min="6333" max="6333" width="3" style="251" customWidth="1"/>
    <col min="6334" max="6335" width="8" style="251" customWidth="1"/>
    <col min="6336" max="6336" width="9.5703125" style="251" customWidth="1"/>
    <col min="6337" max="6339" width="8" style="251" customWidth="1"/>
    <col min="6340" max="6340" width="8.5703125" style="251" customWidth="1"/>
    <col min="6341" max="6341" width="8" style="251" customWidth="1"/>
    <col min="6342" max="6342" width="9.7109375" style="251" customWidth="1"/>
    <col min="6343" max="6343" width="19.7109375" style="251" customWidth="1"/>
    <col min="6344" max="6344" width="3" style="251" customWidth="1"/>
    <col min="6345" max="6349" width="8" style="251" customWidth="1"/>
    <col min="6350" max="6350" width="8.5703125" style="251" customWidth="1"/>
    <col min="6351" max="6353" width="8" style="251" customWidth="1"/>
    <col min="6354" max="6354" width="20" style="251" customWidth="1"/>
    <col min="6355" max="6355" width="3" style="251" customWidth="1"/>
    <col min="6356" max="6358" width="8" style="251" customWidth="1"/>
    <col min="6359" max="6359" width="8.5703125" style="251" customWidth="1"/>
    <col min="6360" max="6364" width="8" style="251" customWidth="1"/>
    <col min="6365" max="6365" width="19.7109375" style="251" customWidth="1"/>
    <col min="6366" max="6366" width="3" style="251" customWidth="1"/>
    <col min="6367" max="6370" width="8" style="251" customWidth="1"/>
    <col min="6371" max="6371" width="8.5703125" style="251" customWidth="1"/>
    <col min="6372" max="6376" width="8" style="251" customWidth="1"/>
    <col min="6377" max="6377" width="20.28515625" style="251" customWidth="1"/>
    <col min="6378" max="6378" width="3" style="251" customWidth="1"/>
    <col min="6379" max="6379" width="8" style="251" customWidth="1"/>
    <col min="6380" max="6380" width="8.7109375" style="251" customWidth="1"/>
    <col min="6381" max="6381" width="8.5703125" style="251" customWidth="1"/>
    <col min="6382" max="6383" width="8" style="251" customWidth="1"/>
    <col min="6384" max="6384" width="8.7109375" style="251" customWidth="1"/>
    <col min="6385" max="6385" width="8" style="251" customWidth="1"/>
    <col min="6386" max="6386" width="8.7109375" style="251" customWidth="1"/>
    <col min="6387" max="6387" width="8.5703125" style="251" customWidth="1"/>
    <col min="6388" max="6388" width="8" style="251" customWidth="1"/>
    <col min="6389" max="6389" width="19.5703125" style="251" customWidth="1"/>
    <col min="6390" max="6390" width="3" style="251" customWidth="1"/>
    <col min="6391" max="6391" width="8" style="251" customWidth="1"/>
    <col min="6392" max="6392" width="8.7109375" style="251" customWidth="1"/>
    <col min="6393" max="6394" width="8" style="251" customWidth="1"/>
    <col min="6395" max="6395" width="8.7109375" style="251" customWidth="1"/>
    <col min="6396" max="6397" width="8" style="251" customWidth="1"/>
    <col min="6398" max="6398" width="8.7109375" style="251" customWidth="1"/>
    <col min="6399" max="6399" width="8" style="251" customWidth="1"/>
    <col min="6400" max="6400" width="8.7109375" style="251" customWidth="1"/>
    <col min="6401" max="6401" width="4.5703125" style="251" customWidth="1"/>
    <col min="6402" max="6523" width="10.28515625" style="251"/>
    <col min="6524" max="6524" width="20" style="251" customWidth="1"/>
    <col min="6525" max="6526" width="0" style="251" hidden="1" customWidth="1"/>
    <col min="6527" max="6527" width="3" style="251" bestFit="1" customWidth="1"/>
    <col min="6528" max="6537" width="8" style="251" customWidth="1"/>
    <col min="6538" max="6538" width="20.28515625" style="251" customWidth="1"/>
    <col min="6539" max="6539" width="3" style="251" customWidth="1"/>
    <col min="6540" max="6549" width="8" style="251" customWidth="1"/>
    <col min="6550" max="6550" width="20.28515625" style="251" customWidth="1"/>
    <col min="6551" max="6551" width="3" style="251" customWidth="1"/>
    <col min="6552" max="6562" width="8" style="251" customWidth="1"/>
    <col min="6563" max="6563" width="19.7109375" style="251" customWidth="1"/>
    <col min="6564" max="6564" width="3" style="251" customWidth="1"/>
    <col min="6565" max="6574" width="8" style="251" customWidth="1"/>
    <col min="6575" max="6575" width="19.7109375" style="251" customWidth="1"/>
    <col min="6576" max="6576" width="3" style="251" customWidth="1"/>
    <col min="6577" max="6587" width="8" style="251" customWidth="1"/>
    <col min="6588" max="6588" width="20" style="251" customWidth="1"/>
    <col min="6589" max="6589" width="3" style="251" customWidth="1"/>
    <col min="6590" max="6591" width="8" style="251" customWidth="1"/>
    <col min="6592" max="6592" width="9.5703125" style="251" customWidth="1"/>
    <col min="6593" max="6595" width="8" style="251" customWidth="1"/>
    <col min="6596" max="6596" width="8.5703125" style="251" customWidth="1"/>
    <col min="6597" max="6597" width="8" style="251" customWidth="1"/>
    <col min="6598" max="6598" width="9.7109375" style="251" customWidth="1"/>
    <col min="6599" max="6599" width="19.7109375" style="251" customWidth="1"/>
    <col min="6600" max="6600" width="3" style="251" customWidth="1"/>
    <col min="6601" max="6605" width="8" style="251" customWidth="1"/>
    <col min="6606" max="6606" width="8.5703125" style="251" customWidth="1"/>
    <col min="6607" max="6609" width="8" style="251" customWidth="1"/>
    <col min="6610" max="6610" width="20" style="251" customWidth="1"/>
    <col min="6611" max="6611" width="3" style="251" customWidth="1"/>
    <col min="6612" max="6614" width="8" style="251" customWidth="1"/>
    <col min="6615" max="6615" width="8.5703125" style="251" customWidth="1"/>
    <col min="6616" max="6620" width="8" style="251" customWidth="1"/>
    <col min="6621" max="6621" width="19.7109375" style="251" customWidth="1"/>
    <col min="6622" max="6622" width="3" style="251" customWidth="1"/>
    <col min="6623" max="6626" width="8" style="251" customWidth="1"/>
    <col min="6627" max="6627" width="8.5703125" style="251" customWidth="1"/>
    <col min="6628" max="6632" width="8" style="251" customWidth="1"/>
    <col min="6633" max="6633" width="20.28515625" style="251" customWidth="1"/>
    <col min="6634" max="6634" width="3" style="251" customWidth="1"/>
    <col min="6635" max="6635" width="8" style="251" customWidth="1"/>
    <col min="6636" max="6636" width="8.7109375" style="251" customWidth="1"/>
    <col min="6637" max="6637" width="8.5703125" style="251" customWidth="1"/>
    <col min="6638" max="6639" width="8" style="251" customWidth="1"/>
    <col min="6640" max="6640" width="8.7109375" style="251" customWidth="1"/>
    <col min="6641" max="6641" width="8" style="251" customWidth="1"/>
    <col min="6642" max="6642" width="8.7109375" style="251" customWidth="1"/>
    <col min="6643" max="6643" width="8.5703125" style="251" customWidth="1"/>
    <col min="6644" max="6644" width="8" style="251" customWidth="1"/>
    <col min="6645" max="6645" width="19.5703125" style="251" customWidth="1"/>
    <col min="6646" max="6646" width="3" style="251" customWidth="1"/>
    <col min="6647" max="6647" width="8" style="251" customWidth="1"/>
    <col min="6648" max="6648" width="8.7109375" style="251" customWidth="1"/>
    <col min="6649" max="6650" width="8" style="251" customWidth="1"/>
    <col min="6651" max="6651" width="8.7109375" style="251" customWidth="1"/>
    <col min="6652" max="6653" width="8" style="251" customWidth="1"/>
    <col min="6654" max="6654" width="8.7109375" style="251" customWidth="1"/>
    <col min="6655" max="6655" width="8" style="251" customWidth="1"/>
    <col min="6656" max="6656" width="8.7109375" style="251" customWidth="1"/>
    <col min="6657" max="6657" width="4.5703125" style="251" customWidth="1"/>
    <col min="6658" max="6779" width="10.28515625" style="251"/>
    <col min="6780" max="6780" width="20" style="251" customWidth="1"/>
    <col min="6781" max="6782" width="0" style="251" hidden="1" customWidth="1"/>
    <col min="6783" max="6783" width="3" style="251" bestFit="1" customWidth="1"/>
    <col min="6784" max="6793" width="8" style="251" customWidth="1"/>
    <col min="6794" max="6794" width="20.28515625" style="251" customWidth="1"/>
    <col min="6795" max="6795" width="3" style="251" customWidth="1"/>
    <col min="6796" max="6805" width="8" style="251" customWidth="1"/>
    <col min="6806" max="6806" width="20.28515625" style="251" customWidth="1"/>
    <col min="6807" max="6807" width="3" style="251" customWidth="1"/>
    <col min="6808" max="6818" width="8" style="251" customWidth="1"/>
    <col min="6819" max="6819" width="19.7109375" style="251" customWidth="1"/>
    <col min="6820" max="6820" width="3" style="251" customWidth="1"/>
    <col min="6821" max="6830" width="8" style="251" customWidth="1"/>
    <col min="6831" max="6831" width="19.7109375" style="251" customWidth="1"/>
    <col min="6832" max="6832" width="3" style="251" customWidth="1"/>
    <col min="6833" max="6843" width="8" style="251" customWidth="1"/>
    <col min="6844" max="6844" width="20" style="251" customWidth="1"/>
    <col min="6845" max="6845" width="3" style="251" customWidth="1"/>
    <col min="6846" max="6847" width="8" style="251" customWidth="1"/>
    <col min="6848" max="6848" width="9.5703125" style="251" customWidth="1"/>
    <col min="6849" max="6851" width="8" style="251" customWidth="1"/>
    <col min="6852" max="6852" width="8.5703125" style="251" customWidth="1"/>
    <col min="6853" max="6853" width="8" style="251" customWidth="1"/>
    <col min="6854" max="6854" width="9.7109375" style="251" customWidth="1"/>
    <col min="6855" max="6855" width="19.7109375" style="251" customWidth="1"/>
    <col min="6856" max="6856" width="3" style="251" customWidth="1"/>
    <col min="6857" max="6861" width="8" style="251" customWidth="1"/>
    <col min="6862" max="6862" width="8.5703125" style="251" customWidth="1"/>
    <col min="6863" max="6865" width="8" style="251" customWidth="1"/>
    <col min="6866" max="6866" width="20" style="251" customWidth="1"/>
    <col min="6867" max="6867" width="3" style="251" customWidth="1"/>
    <col min="6868" max="6870" width="8" style="251" customWidth="1"/>
    <col min="6871" max="6871" width="8.5703125" style="251" customWidth="1"/>
    <col min="6872" max="6876" width="8" style="251" customWidth="1"/>
    <col min="6877" max="6877" width="19.7109375" style="251" customWidth="1"/>
    <col min="6878" max="6878" width="3" style="251" customWidth="1"/>
    <col min="6879" max="6882" width="8" style="251" customWidth="1"/>
    <col min="6883" max="6883" width="8.5703125" style="251" customWidth="1"/>
    <col min="6884" max="6888" width="8" style="251" customWidth="1"/>
    <col min="6889" max="6889" width="20.28515625" style="251" customWidth="1"/>
    <col min="6890" max="6890" width="3" style="251" customWidth="1"/>
    <col min="6891" max="6891" width="8" style="251" customWidth="1"/>
    <col min="6892" max="6892" width="8.7109375" style="251" customWidth="1"/>
    <col min="6893" max="6893" width="8.5703125" style="251" customWidth="1"/>
    <col min="6894" max="6895" width="8" style="251" customWidth="1"/>
    <col min="6896" max="6896" width="8.7109375" style="251" customWidth="1"/>
    <col min="6897" max="6897" width="8" style="251" customWidth="1"/>
    <col min="6898" max="6898" width="8.7109375" style="251" customWidth="1"/>
    <col min="6899" max="6899" width="8.5703125" style="251" customWidth="1"/>
    <col min="6900" max="6900" width="8" style="251" customWidth="1"/>
    <col min="6901" max="6901" width="19.5703125" style="251" customWidth="1"/>
    <col min="6902" max="6902" width="3" style="251" customWidth="1"/>
    <col min="6903" max="6903" width="8" style="251" customWidth="1"/>
    <col min="6904" max="6904" width="8.7109375" style="251" customWidth="1"/>
    <col min="6905" max="6906" width="8" style="251" customWidth="1"/>
    <col min="6907" max="6907" width="8.7109375" style="251" customWidth="1"/>
    <col min="6908" max="6909" width="8" style="251" customWidth="1"/>
    <col min="6910" max="6910" width="8.7109375" style="251" customWidth="1"/>
    <col min="6911" max="6911" width="8" style="251" customWidth="1"/>
    <col min="6912" max="6912" width="8.7109375" style="251" customWidth="1"/>
    <col min="6913" max="6913" width="4.5703125" style="251" customWidth="1"/>
    <col min="6914" max="7035" width="10.28515625" style="251"/>
    <col min="7036" max="7036" width="20" style="251" customWidth="1"/>
    <col min="7037" max="7038" width="0" style="251" hidden="1" customWidth="1"/>
    <col min="7039" max="7039" width="3" style="251" bestFit="1" customWidth="1"/>
    <col min="7040" max="7049" width="8" style="251" customWidth="1"/>
    <col min="7050" max="7050" width="20.28515625" style="251" customWidth="1"/>
    <col min="7051" max="7051" width="3" style="251" customWidth="1"/>
    <col min="7052" max="7061" width="8" style="251" customWidth="1"/>
    <col min="7062" max="7062" width="20.28515625" style="251" customWidth="1"/>
    <col min="7063" max="7063" width="3" style="251" customWidth="1"/>
    <col min="7064" max="7074" width="8" style="251" customWidth="1"/>
    <col min="7075" max="7075" width="19.7109375" style="251" customWidth="1"/>
    <col min="7076" max="7076" width="3" style="251" customWidth="1"/>
    <col min="7077" max="7086" width="8" style="251" customWidth="1"/>
    <col min="7087" max="7087" width="19.7109375" style="251" customWidth="1"/>
    <col min="7088" max="7088" width="3" style="251" customWidth="1"/>
    <col min="7089" max="7099" width="8" style="251" customWidth="1"/>
    <col min="7100" max="7100" width="20" style="251" customWidth="1"/>
    <col min="7101" max="7101" width="3" style="251" customWidth="1"/>
    <col min="7102" max="7103" width="8" style="251" customWidth="1"/>
    <col min="7104" max="7104" width="9.5703125" style="251" customWidth="1"/>
    <col min="7105" max="7107" width="8" style="251" customWidth="1"/>
    <col min="7108" max="7108" width="8.5703125" style="251" customWidth="1"/>
    <col min="7109" max="7109" width="8" style="251" customWidth="1"/>
    <col min="7110" max="7110" width="9.7109375" style="251" customWidth="1"/>
    <col min="7111" max="7111" width="19.7109375" style="251" customWidth="1"/>
    <col min="7112" max="7112" width="3" style="251" customWidth="1"/>
    <col min="7113" max="7117" width="8" style="251" customWidth="1"/>
    <col min="7118" max="7118" width="8.5703125" style="251" customWidth="1"/>
    <col min="7119" max="7121" width="8" style="251" customWidth="1"/>
    <col min="7122" max="7122" width="20" style="251" customWidth="1"/>
    <col min="7123" max="7123" width="3" style="251" customWidth="1"/>
    <col min="7124" max="7126" width="8" style="251" customWidth="1"/>
    <col min="7127" max="7127" width="8.5703125" style="251" customWidth="1"/>
    <col min="7128" max="7132" width="8" style="251" customWidth="1"/>
    <col min="7133" max="7133" width="19.7109375" style="251" customWidth="1"/>
    <col min="7134" max="7134" width="3" style="251" customWidth="1"/>
    <col min="7135" max="7138" width="8" style="251" customWidth="1"/>
    <col min="7139" max="7139" width="8.5703125" style="251" customWidth="1"/>
    <col min="7140" max="7144" width="8" style="251" customWidth="1"/>
    <col min="7145" max="7145" width="20.28515625" style="251" customWidth="1"/>
    <col min="7146" max="7146" width="3" style="251" customWidth="1"/>
    <col min="7147" max="7147" width="8" style="251" customWidth="1"/>
    <col min="7148" max="7148" width="8.7109375" style="251" customWidth="1"/>
    <col min="7149" max="7149" width="8.5703125" style="251" customWidth="1"/>
    <col min="7150" max="7151" width="8" style="251" customWidth="1"/>
    <col min="7152" max="7152" width="8.7109375" style="251" customWidth="1"/>
    <col min="7153" max="7153" width="8" style="251" customWidth="1"/>
    <col min="7154" max="7154" width="8.7109375" style="251" customWidth="1"/>
    <col min="7155" max="7155" width="8.5703125" style="251" customWidth="1"/>
    <col min="7156" max="7156" width="8" style="251" customWidth="1"/>
    <col min="7157" max="7157" width="19.5703125" style="251" customWidth="1"/>
    <col min="7158" max="7158" width="3" style="251" customWidth="1"/>
    <col min="7159" max="7159" width="8" style="251" customWidth="1"/>
    <col min="7160" max="7160" width="8.7109375" style="251" customWidth="1"/>
    <col min="7161" max="7162" width="8" style="251" customWidth="1"/>
    <col min="7163" max="7163" width="8.7109375" style="251" customWidth="1"/>
    <col min="7164" max="7165" width="8" style="251" customWidth="1"/>
    <col min="7166" max="7166" width="8.7109375" style="251" customWidth="1"/>
    <col min="7167" max="7167" width="8" style="251" customWidth="1"/>
    <col min="7168" max="7168" width="8.7109375" style="251" customWidth="1"/>
    <col min="7169" max="7169" width="4.5703125" style="251" customWidth="1"/>
    <col min="7170" max="7291" width="10.28515625" style="251"/>
    <col min="7292" max="7292" width="20" style="251" customWidth="1"/>
    <col min="7293" max="7294" width="0" style="251" hidden="1" customWidth="1"/>
    <col min="7295" max="7295" width="3" style="251" bestFit="1" customWidth="1"/>
    <col min="7296" max="7305" width="8" style="251" customWidth="1"/>
    <col min="7306" max="7306" width="20.28515625" style="251" customWidth="1"/>
    <col min="7307" max="7307" width="3" style="251" customWidth="1"/>
    <col min="7308" max="7317" width="8" style="251" customWidth="1"/>
    <col min="7318" max="7318" width="20.28515625" style="251" customWidth="1"/>
    <col min="7319" max="7319" width="3" style="251" customWidth="1"/>
    <col min="7320" max="7330" width="8" style="251" customWidth="1"/>
    <col min="7331" max="7331" width="19.7109375" style="251" customWidth="1"/>
    <col min="7332" max="7332" width="3" style="251" customWidth="1"/>
    <col min="7333" max="7342" width="8" style="251" customWidth="1"/>
    <col min="7343" max="7343" width="19.7109375" style="251" customWidth="1"/>
    <col min="7344" max="7344" width="3" style="251" customWidth="1"/>
    <col min="7345" max="7355" width="8" style="251" customWidth="1"/>
    <col min="7356" max="7356" width="20" style="251" customWidth="1"/>
    <col min="7357" max="7357" width="3" style="251" customWidth="1"/>
    <col min="7358" max="7359" width="8" style="251" customWidth="1"/>
    <col min="7360" max="7360" width="9.5703125" style="251" customWidth="1"/>
    <col min="7361" max="7363" width="8" style="251" customWidth="1"/>
    <col min="7364" max="7364" width="8.5703125" style="251" customWidth="1"/>
    <col min="7365" max="7365" width="8" style="251" customWidth="1"/>
    <col min="7366" max="7366" width="9.7109375" style="251" customWidth="1"/>
    <col min="7367" max="7367" width="19.7109375" style="251" customWidth="1"/>
    <col min="7368" max="7368" width="3" style="251" customWidth="1"/>
    <col min="7369" max="7373" width="8" style="251" customWidth="1"/>
    <col min="7374" max="7374" width="8.5703125" style="251" customWidth="1"/>
    <col min="7375" max="7377" width="8" style="251" customWidth="1"/>
    <col min="7378" max="7378" width="20" style="251" customWidth="1"/>
    <col min="7379" max="7379" width="3" style="251" customWidth="1"/>
    <col min="7380" max="7382" width="8" style="251" customWidth="1"/>
    <col min="7383" max="7383" width="8.5703125" style="251" customWidth="1"/>
    <col min="7384" max="7388" width="8" style="251" customWidth="1"/>
    <col min="7389" max="7389" width="19.7109375" style="251" customWidth="1"/>
    <col min="7390" max="7390" width="3" style="251" customWidth="1"/>
    <col min="7391" max="7394" width="8" style="251" customWidth="1"/>
    <col min="7395" max="7395" width="8.5703125" style="251" customWidth="1"/>
    <col min="7396" max="7400" width="8" style="251" customWidth="1"/>
    <col min="7401" max="7401" width="20.28515625" style="251" customWidth="1"/>
    <col min="7402" max="7402" width="3" style="251" customWidth="1"/>
    <col min="7403" max="7403" width="8" style="251" customWidth="1"/>
    <col min="7404" max="7404" width="8.7109375" style="251" customWidth="1"/>
    <col min="7405" max="7405" width="8.5703125" style="251" customWidth="1"/>
    <col min="7406" max="7407" width="8" style="251" customWidth="1"/>
    <col min="7408" max="7408" width="8.7109375" style="251" customWidth="1"/>
    <col min="7409" max="7409" width="8" style="251" customWidth="1"/>
    <col min="7410" max="7410" width="8.7109375" style="251" customWidth="1"/>
    <col min="7411" max="7411" width="8.5703125" style="251" customWidth="1"/>
    <col min="7412" max="7412" width="8" style="251" customWidth="1"/>
    <col min="7413" max="7413" width="19.5703125" style="251" customWidth="1"/>
    <col min="7414" max="7414" width="3" style="251" customWidth="1"/>
    <col min="7415" max="7415" width="8" style="251" customWidth="1"/>
    <col min="7416" max="7416" width="8.7109375" style="251" customWidth="1"/>
    <col min="7417" max="7418" width="8" style="251" customWidth="1"/>
    <col min="7419" max="7419" width="8.7109375" style="251" customWidth="1"/>
    <col min="7420" max="7421" width="8" style="251" customWidth="1"/>
    <col min="7422" max="7422" width="8.7109375" style="251" customWidth="1"/>
    <col min="7423" max="7423" width="8" style="251" customWidth="1"/>
    <col min="7424" max="7424" width="8.7109375" style="251" customWidth="1"/>
    <col min="7425" max="7425" width="4.5703125" style="251" customWidth="1"/>
    <col min="7426" max="7547" width="10.28515625" style="251"/>
    <col min="7548" max="7548" width="20" style="251" customWidth="1"/>
    <col min="7549" max="7550" width="0" style="251" hidden="1" customWidth="1"/>
    <col min="7551" max="7551" width="3" style="251" bestFit="1" customWidth="1"/>
    <col min="7552" max="7561" width="8" style="251" customWidth="1"/>
    <col min="7562" max="7562" width="20.28515625" style="251" customWidth="1"/>
    <col min="7563" max="7563" width="3" style="251" customWidth="1"/>
    <col min="7564" max="7573" width="8" style="251" customWidth="1"/>
    <col min="7574" max="7574" width="20.28515625" style="251" customWidth="1"/>
    <col min="7575" max="7575" width="3" style="251" customWidth="1"/>
    <col min="7576" max="7586" width="8" style="251" customWidth="1"/>
    <col min="7587" max="7587" width="19.7109375" style="251" customWidth="1"/>
    <col min="7588" max="7588" width="3" style="251" customWidth="1"/>
    <col min="7589" max="7598" width="8" style="251" customWidth="1"/>
    <col min="7599" max="7599" width="19.7109375" style="251" customWidth="1"/>
    <col min="7600" max="7600" width="3" style="251" customWidth="1"/>
    <col min="7601" max="7611" width="8" style="251" customWidth="1"/>
    <col min="7612" max="7612" width="20" style="251" customWidth="1"/>
    <col min="7613" max="7613" width="3" style="251" customWidth="1"/>
    <col min="7614" max="7615" width="8" style="251" customWidth="1"/>
    <col min="7616" max="7616" width="9.5703125" style="251" customWidth="1"/>
    <col min="7617" max="7619" width="8" style="251" customWidth="1"/>
    <col min="7620" max="7620" width="8.5703125" style="251" customWidth="1"/>
    <col min="7621" max="7621" width="8" style="251" customWidth="1"/>
    <col min="7622" max="7622" width="9.7109375" style="251" customWidth="1"/>
    <col min="7623" max="7623" width="19.7109375" style="251" customWidth="1"/>
    <col min="7624" max="7624" width="3" style="251" customWidth="1"/>
    <col min="7625" max="7629" width="8" style="251" customWidth="1"/>
    <col min="7630" max="7630" width="8.5703125" style="251" customWidth="1"/>
    <col min="7631" max="7633" width="8" style="251" customWidth="1"/>
    <col min="7634" max="7634" width="20" style="251" customWidth="1"/>
    <col min="7635" max="7635" width="3" style="251" customWidth="1"/>
    <col min="7636" max="7638" width="8" style="251" customWidth="1"/>
    <col min="7639" max="7639" width="8.5703125" style="251" customWidth="1"/>
    <col min="7640" max="7644" width="8" style="251" customWidth="1"/>
    <col min="7645" max="7645" width="19.7109375" style="251" customWidth="1"/>
    <col min="7646" max="7646" width="3" style="251" customWidth="1"/>
    <col min="7647" max="7650" width="8" style="251" customWidth="1"/>
    <col min="7651" max="7651" width="8.5703125" style="251" customWidth="1"/>
    <col min="7652" max="7656" width="8" style="251" customWidth="1"/>
    <col min="7657" max="7657" width="20.28515625" style="251" customWidth="1"/>
    <col min="7658" max="7658" width="3" style="251" customWidth="1"/>
    <col min="7659" max="7659" width="8" style="251" customWidth="1"/>
    <col min="7660" max="7660" width="8.7109375" style="251" customWidth="1"/>
    <col min="7661" max="7661" width="8.5703125" style="251" customWidth="1"/>
    <col min="7662" max="7663" width="8" style="251" customWidth="1"/>
    <col min="7664" max="7664" width="8.7109375" style="251" customWidth="1"/>
    <col min="7665" max="7665" width="8" style="251" customWidth="1"/>
    <col min="7666" max="7666" width="8.7109375" style="251" customWidth="1"/>
    <col min="7667" max="7667" width="8.5703125" style="251" customWidth="1"/>
    <col min="7668" max="7668" width="8" style="251" customWidth="1"/>
    <col min="7669" max="7669" width="19.5703125" style="251" customWidth="1"/>
    <col min="7670" max="7670" width="3" style="251" customWidth="1"/>
    <col min="7671" max="7671" width="8" style="251" customWidth="1"/>
    <col min="7672" max="7672" width="8.7109375" style="251" customWidth="1"/>
    <col min="7673" max="7674" width="8" style="251" customWidth="1"/>
    <col min="7675" max="7675" width="8.7109375" style="251" customWidth="1"/>
    <col min="7676" max="7677" width="8" style="251" customWidth="1"/>
    <col min="7678" max="7678" width="8.7109375" style="251" customWidth="1"/>
    <col min="7679" max="7679" width="8" style="251" customWidth="1"/>
    <col min="7680" max="7680" width="8.7109375" style="251" customWidth="1"/>
    <col min="7681" max="7681" width="4.5703125" style="251" customWidth="1"/>
    <col min="7682" max="7803" width="10.28515625" style="251"/>
    <col min="7804" max="7804" width="20" style="251" customWidth="1"/>
    <col min="7805" max="7806" width="0" style="251" hidden="1" customWidth="1"/>
    <col min="7807" max="7807" width="3" style="251" bestFit="1" customWidth="1"/>
    <col min="7808" max="7817" width="8" style="251" customWidth="1"/>
    <col min="7818" max="7818" width="20.28515625" style="251" customWidth="1"/>
    <col min="7819" max="7819" width="3" style="251" customWidth="1"/>
    <col min="7820" max="7829" width="8" style="251" customWidth="1"/>
    <col min="7830" max="7830" width="20.28515625" style="251" customWidth="1"/>
    <col min="7831" max="7831" width="3" style="251" customWidth="1"/>
    <col min="7832" max="7842" width="8" style="251" customWidth="1"/>
    <col min="7843" max="7843" width="19.7109375" style="251" customWidth="1"/>
    <col min="7844" max="7844" width="3" style="251" customWidth="1"/>
    <col min="7845" max="7854" width="8" style="251" customWidth="1"/>
    <col min="7855" max="7855" width="19.7109375" style="251" customWidth="1"/>
    <col min="7856" max="7856" width="3" style="251" customWidth="1"/>
    <col min="7857" max="7867" width="8" style="251" customWidth="1"/>
    <col min="7868" max="7868" width="20" style="251" customWidth="1"/>
    <col min="7869" max="7869" width="3" style="251" customWidth="1"/>
    <col min="7870" max="7871" width="8" style="251" customWidth="1"/>
    <col min="7872" max="7872" width="9.5703125" style="251" customWidth="1"/>
    <col min="7873" max="7875" width="8" style="251" customWidth="1"/>
    <col min="7876" max="7876" width="8.5703125" style="251" customWidth="1"/>
    <col min="7877" max="7877" width="8" style="251" customWidth="1"/>
    <col min="7878" max="7878" width="9.7109375" style="251" customWidth="1"/>
    <col min="7879" max="7879" width="19.7109375" style="251" customWidth="1"/>
    <col min="7880" max="7880" width="3" style="251" customWidth="1"/>
    <col min="7881" max="7885" width="8" style="251" customWidth="1"/>
    <col min="7886" max="7886" width="8.5703125" style="251" customWidth="1"/>
    <col min="7887" max="7889" width="8" style="251" customWidth="1"/>
    <col min="7890" max="7890" width="20" style="251" customWidth="1"/>
    <col min="7891" max="7891" width="3" style="251" customWidth="1"/>
    <col min="7892" max="7894" width="8" style="251" customWidth="1"/>
    <col min="7895" max="7895" width="8.5703125" style="251" customWidth="1"/>
    <col min="7896" max="7900" width="8" style="251" customWidth="1"/>
    <col min="7901" max="7901" width="19.7109375" style="251" customWidth="1"/>
    <col min="7902" max="7902" width="3" style="251" customWidth="1"/>
    <col min="7903" max="7906" width="8" style="251" customWidth="1"/>
    <col min="7907" max="7907" width="8.5703125" style="251" customWidth="1"/>
    <col min="7908" max="7912" width="8" style="251" customWidth="1"/>
    <col min="7913" max="7913" width="20.28515625" style="251" customWidth="1"/>
    <col min="7914" max="7914" width="3" style="251" customWidth="1"/>
    <col min="7915" max="7915" width="8" style="251" customWidth="1"/>
    <col min="7916" max="7916" width="8.7109375" style="251" customWidth="1"/>
    <col min="7917" max="7917" width="8.5703125" style="251" customWidth="1"/>
    <col min="7918" max="7919" width="8" style="251" customWidth="1"/>
    <col min="7920" max="7920" width="8.7109375" style="251" customWidth="1"/>
    <col min="7921" max="7921" width="8" style="251" customWidth="1"/>
    <col min="7922" max="7922" width="8.7109375" style="251" customWidth="1"/>
    <col min="7923" max="7923" width="8.5703125" style="251" customWidth="1"/>
    <col min="7924" max="7924" width="8" style="251" customWidth="1"/>
    <col min="7925" max="7925" width="19.5703125" style="251" customWidth="1"/>
    <col min="7926" max="7926" width="3" style="251" customWidth="1"/>
    <col min="7927" max="7927" width="8" style="251" customWidth="1"/>
    <col min="7928" max="7928" width="8.7109375" style="251" customWidth="1"/>
    <col min="7929" max="7930" width="8" style="251" customWidth="1"/>
    <col min="7931" max="7931" width="8.7109375" style="251" customWidth="1"/>
    <col min="7932" max="7933" width="8" style="251" customWidth="1"/>
    <col min="7934" max="7934" width="8.7109375" style="251" customWidth="1"/>
    <col min="7935" max="7935" width="8" style="251" customWidth="1"/>
    <col min="7936" max="7936" width="8.7109375" style="251" customWidth="1"/>
    <col min="7937" max="7937" width="4.5703125" style="251" customWidth="1"/>
    <col min="7938" max="8059" width="10.28515625" style="251"/>
    <col min="8060" max="8060" width="20" style="251" customWidth="1"/>
    <col min="8061" max="8062" width="0" style="251" hidden="1" customWidth="1"/>
    <col min="8063" max="8063" width="3" style="251" bestFit="1" customWidth="1"/>
    <col min="8064" max="8073" width="8" style="251" customWidth="1"/>
    <col min="8074" max="8074" width="20.28515625" style="251" customWidth="1"/>
    <col min="8075" max="8075" width="3" style="251" customWidth="1"/>
    <col min="8076" max="8085" width="8" style="251" customWidth="1"/>
    <col min="8086" max="8086" width="20.28515625" style="251" customWidth="1"/>
    <col min="8087" max="8087" width="3" style="251" customWidth="1"/>
    <col min="8088" max="8098" width="8" style="251" customWidth="1"/>
    <col min="8099" max="8099" width="19.7109375" style="251" customWidth="1"/>
    <col min="8100" max="8100" width="3" style="251" customWidth="1"/>
    <col min="8101" max="8110" width="8" style="251" customWidth="1"/>
    <col min="8111" max="8111" width="19.7109375" style="251" customWidth="1"/>
    <col min="8112" max="8112" width="3" style="251" customWidth="1"/>
    <col min="8113" max="8123" width="8" style="251" customWidth="1"/>
    <col min="8124" max="8124" width="20" style="251" customWidth="1"/>
    <col min="8125" max="8125" width="3" style="251" customWidth="1"/>
    <col min="8126" max="8127" width="8" style="251" customWidth="1"/>
    <col min="8128" max="8128" width="9.5703125" style="251" customWidth="1"/>
    <col min="8129" max="8131" width="8" style="251" customWidth="1"/>
    <col min="8132" max="8132" width="8.5703125" style="251" customWidth="1"/>
    <col min="8133" max="8133" width="8" style="251" customWidth="1"/>
    <col min="8134" max="8134" width="9.7109375" style="251" customWidth="1"/>
    <col min="8135" max="8135" width="19.7109375" style="251" customWidth="1"/>
    <col min="8136" max="8136" width="3" style="251" customWidth="1"/>
    <col min="8137" max="8141" width="8" style="251" customWidth="1"/>
    <col min="8142" max="8142" width="8.5703125" style="251" customWidth="1"/>
    <col min="8143" max="8145" width="8" style="251" customWidth="1"/>
    <col min="8146" max="8146" width="20" style="251" customWidth="1"/>
    <col min="8147" max="8147" width="3" style="251" customWidth="1"/>
    <col min="8148" max="8150" width="8" style="251" customWidth="1"/>
    <col min="8151" max="8151" width="8.5703125" style="251" customWidth="1"/>
    <col min="8152" max="8156" width="8" style="251" customWidth="1"/>
    <col min="8157" max="8157" width="19.7109375" style="251" customWidth="1"/>
    <col min="8158" max="8158" width="3" style="251" customWidth="1"/>
    <col min="8159" max="8162" width="8" style="251" customWidth="1"/>
    <col min="8163" max="8163" width="8.5703125" style="251" customWidth="1"/>
    <col min="8164" max="8168" width="8" style="251" customWidth="1"/>
    <col min="8169" max="8169" width="20.28515625" style="251" customWidth="1"/>
    <col min="8170" max="8170" width="3" style="251" customWidth="1"/>
    <col min="8171" max="8171" width="8" style="251" customWidth="1"/>
    <col min="8172" max="8172" width="8.7109375" style="251" customWidth="1"/>
    <col min="8173" max="8173" width="8.5703125" style="251" customWidth="1"/>
    <col min="8174" max="8175" width="8" style="251" customWidth="1"/>
    <col min="8176" max="8176" width="8.7109375" style="251" customWidth="1"/>
    <col min="8177" max="8177" width="8" style="251" customWidth="1"/>
    <col min="8178" max="8178" width="8.7109375" style="251" customWidth="1"/>
    <col min="8179" max="8179" width="8.5703125" style="251" customWidth="1"/>
    <col min="8180" max="8180" width="8" style="251" customWidth="1"/>
    <col min="8181" max="8181" width="19.5703125" style="251" customWidth="1"/>
    <col min="8182" max="8182" width="3" style="251" customWidth="1"/>
    <col min="8183" max="8183" width="8" style="251" customWidth="1"/>
    <col min="8184" max="8184" width="8.7109375" style="251" customWidth="1"/>
    <col min="8185" max="8186" width="8" style="251" customWidth="1"/>
    <col min="8187" max="8187" width="8.7109375" style="251" customWidth="1"/>
    <col min="8188" max="8189" width="8" style="251" customWidth="1"/>
    <col min="8190" max="8190" width="8.7109375" style="251" customWidth="1"/>
    <col min="8191" max="8191" width="8" style="251" customWidth="1"/>
    <col min="8192" max="8192" width="8.7109375" style="251" customWidth="1"/>
    <col min="8193" max="8193" width="4.5703125" style="251" customWidth="1"/>
    <col min="8194" max="8315" width="10.28515625" style="251"/>
    <col min="8316" max="8316" width="20" style="251" customWidth="1"/>
    <col min="8317" max="8318" width="0" style="251" hidden="1" customWidth="1"/>
    <col min="8319" max="8319" width="3" style="251" bestFit="1" customWidth="1"/>
    <col min="8320" max="8329" width="8" style="251" customWidth="1"/>
    <col min="8330" max="8330" width="20.28515625" style="251" customWidth="1"/>
    <col min="8331" max="8331" width="3" style="251" customWidth="1"/>
    <col min="8332" max="8341" width="8" style="251" customWidth="1"/>
    <col min="8342" max="8342" width="20.28515625" style="251" customWidth="1"/>
    <col min="8343" max="8343" width="3" style="251" customWidth="1"/>
    <col min="8344" max="8354" width="8" style="251" customWidth="1"/>
    <col min="8355" max="8355" width="19.7109375" style="251" customWidth="1"/>
    <col min="8356" max="8356" width="3" style="251" customWidth="1"/>
    <col min="8357" max="8366" width="8" style="251" customWidth="1"/>
    <col min="8367" max="8367" width="19.7109375" style="251" customWidth="1"/>
    <col min="8368" max="8368" width="3" style="251" customWidth="1"/>
    <col min="8369" max="8379" width="8" style="251" customWidth="1"/>
    <col min="8380" max="8380" width="20" style="251" customWidth="1"/>
    <col min="8381" max="8381" width="3" style="251" customWidth="1"/>
    <col min="8382" max="8383" width="8" style="251" customWidth="1"/>
    <col min="8384" max="8384" width="9.5703125" style="251" customWidth="1"/>
    <col min="8385" max="8387" width="8" style="251" customWidth="1"/>
    <col min="8388" max="8388" width="8.5703125" style="251" customWidth="1"/>
    <col min="8389" max="8389" width="8" style="251" customWidth="1"/>
    <col min="8390" max="8390" width="9.7109375" style="251" customWidth="1"/>
    <col min="8391" max="8391" width="19.7109375" style="251" customWidth="1"/>
    <col min="8392" max="8392" width="3" style="251" customWidth="1"/>
    <col min="8393" max="8397" width="8" style="251" customWidth="1"/>
    <col min="8398" max="8398" width="8.5703125" style="251" customWidth="1"/>
    <col min="8399" max="8401" width="8" style="251" customWidth="1"/>
    <col min="8402" max="8402" width="20" style="251" customWidth="1"/>
    <col min="8403" max="8403" width="3" style="251" customWidth="1"/>
    <col min="8404" max="8406" width="8" style="251" customWidth="1"/>
    <col min="8407" max="8407" width="8.5703125" style="251" customWidth="1"/>
    <col min="8408" max="8412" width="8" style="251" customWidth="1"/>
    <col min="8413" max="8413" width="19.7109375" style="251" customWidth="1"/>
    <col min="8414" max="8414" width="3" style="251" customWidth="1"/>
    <col min="8415" max="8418" width="8" style="251" customWidth="1"/>
    <col min="8419" max="8419" width="8.5703125" style="251" customWidth="1"/>
    <col min="8420" max="8424" width="8" style="251" customWidth="1"/>
    <col min="8425" max="8425" width="20.28515625" style="251" customWidth="1"/>
    <col min="8426" max="8426" width="3" style="251" customWidth="1"/>
    <col min="8427" max="8427" width="8" style="251" customWidth="1"/>
    <col min="8428" max="8428" width="8.7109375" style="251" customWidth="1"/>
    <col min="8429" max="8429" width="8.5703125" style="251" customWidth="1"/>
    <col min="8430" max="8431" width="8" style="251" customWidth="1"/>
    <col min="8432" max="8432" width="8.7109375" style="251" customWidth="1"/>
    <col min="8433" max="8433" width="8" style="251" customWidth="1"/>
    <col min="8434" max="8434" width="8.7109375" style="251" customWidth="1"/>
    <col min="8435" max="8435" width="8.5703125" style="251" customWidth="1"/>
    <col min="8436" max="8436" width="8" style="251" customWidth="1"/>
    <col min="8437" max="8437" width="19.5703125" style="251" customWidth="1"/>
    <col min="8438" max="8438" width="3" style="251" customWidth="1"/>
    <col min="8439" max="8439" width="8" style="251" customWidth="1"/>
    <col min="8440" max="8440" width="8.7109375" style="251" customWidth="1"/>
    <col min="8441" max="8442" width="8" style="251" customWidth="1"/>
    <col min="8443" max="8443" width="8.7109375" style="251" customWidth="1"/>
    <col min="8444" max="8445" width="8" style="251" customWidth="1"/>
    <col min="8446" max="8446" width="8.7109375" style="251" customWidth="1"/>
    <col min="8447" max="8447" width="8" style="251" customWidth="1"/>
    <col min="8448" max="8448" width="8.7109375" style="251" customWidth="1"/>
    <col min="8449" max="8449" width="4.5703125" style="251" customWidth="1"/>
    <col min="8450" max="8571" width="10.28515625" style="251"/>
    <col min="8572" max="8572" width="20" style="251" customWidth="1"/>
    <col min="8573" max="8574" width="0" style="251" hidden="1" customWidth="1"/>
    <col min="8575" max="8575" width="3" style="251" bestFit="1" customWidth="1"/>
    <col min="8576" max="8585" width="8" style="251" customWidth="1"/>
    <col min="8586" max="8586" width="20.28515625" style="251" customWidth="1"/>
    <col min="8587" max="8587" width="3" style="251" customWidth="1"/>
    <col min="8588" max="8597" width="8" style="251" customWidth="1"/>
    <col min="8598" max="8598" width="20.28515625" style="251" customWidth="1"/>
    <col min="8599" max="8599" width="3" style="251" customWidth="1"/>
    <col min="8600" max="8610" width="8" style="251" customWidth="1"/>
    <col min="8611" max="8611" width="19.7109375" style="251" customWidth="1"/>
    <col min="8612" max="8612" width="3" style="251" customWidth="1"/>
    <col min="8613" max="8622" width="8" style="251" customWidth="1"/>
    <col min="8623" max="8623" width="19.7109375" style="251" customWidth="1"/>
    <col min="8624" max="8624" width="3" style="251" customWidth="1"/>
    <col min="8625" max="8635" width="8" style="251" customWidth="1"/>
    <col min="8636" max="8636" width="20" style="251" customWidth="1"/>
    <col min="8637" max="8637" width="3" style="251" customWidth="1"/>
    <col min="8638" max="8639" width="8" style="251" customWidth="1"/>
    <col min="8640" max="8640" width="9.5703125" style="251" customWidth="1"/>
    <col min="8641" max="8643" width="8" style="251" customWidth="1"/>
    <col min="8644" max="8644" width="8.5703125" style="251" customWidth="1"/>
    <col min="8645" max="8645" width="8" style="251" customWidth="1"/>
    <col min="8646" max="8646" width="9.7109375" style="251" customWidth="1"/>
    <col min="8647" max="8647" width="19.7109375" style="251" customWidth="1"/>
    <col min="8648" max="8648" width="3" style="251" customWidth="1"/>
    <col min="8649" max="8653" width="8" style="251" customWidth="1"/>
    <col min="8654" max="8654" width="8.5703125" style="251" customWidth="1"/>
    <col min="8655" max="8657" width="8" style="251" customWidth="1"/>
    <col min="8658" max="8658" width="20" style="251" customWidth="1"/>
    <col min="8659" max="8659" width="3" style="251" customWidth="1"/>
    <col min="8660" max="8662" width="8" style="251" customWidth="1"/>
    <col min="8663" max="8663" width="8.5703125" style="251" customWidth="1"/>
    <col min="8664" max="8668" width="8" style="251" customWidth="1"/>
    <col min="8669" max="8669" width="19.7109375" style="251" customWidth="1"/>
    <col min="8670" max="8670" width="3" style="251" customWidth="1"/>
    <col min="8671" max="8674" width="8" style="251" customWidth="1"/>
    <col min="8675" max="8675" width="8.5703125" style="251" customWidth="1"/>
    <col min="8676" max="8680" width="8" style="251" customWidth="1"/>
    <col min="8681" max="8681" width="20.28515625" style="251" customWidth="1"/>
    <col min="8682" max="8682" width="3" style="251" customWidth="1"/>
    <col min="8683" max="8683" width="8" style="251" customWidth="1"/>
    <col min="8684" max="8684" width="8.7109375" style="251" customWidth="1"/>
    <col min="8685" max="8685" width="8.5703125" style="251" customWidth="1"/>
    <col min="8686" max="8687" width="8" style="251" customWidth="1"/>
    <col min="8688" max="8688" width="8.7109375" style="251" customWidth="1"/>
    <col min="8689" max="8689" width="8" style="251" customWidth="1"/>
    <col min="8690" max="8690" width="8.7109375" style="251" customWidth="1"/>
    <col min="8691" max="8691" width="8.5703125" style="251" customWidth="1"/>
    <col min="8692" max="8692" width="8" style="251" customWidth="1"/>
    <col min="8693" max="8693" width="19.5703125" style="251" customWidth="1"/>
    <col min="8694" max="8694" width="3" style="251" customWidth="1"/>
    <col min="8695" max="8695" width="8" style="251" customWidth="1"/>
    <col min="8696" max="8696" width="8.7109375" style="251" customWidth="1"/>
    <col min="8697" max="8698" width="8" style="251" customWidth="1"/>
    <col min="8699" max="8699" width="8.7109375" style="251" customWidth="1"/>
    <col min="8700" max="8701" width="8" style="251" customWidth="1"/>
    <col min="8702" max="8702" width="8.7109375" style="251" customWidth="1"/>
    <col min="8703" max="8703" width="8" style="251" customWidth="1"/>
    <col min="8704" max="8704" width="8.7109375" style="251" customWidth="1"/>
    <col min="8705" max="8705" width="4.5703125" style="251" customWidth="1"/>
    <col min="8706" max="8827" width="10.28515625" style="251"/>
    <col min="8828" max="8828" width="20" style="251" customWidth="1"/>
    <col min="8829" max="8830" width="0" style="251" hidden="1" customWidth="1"/>
    <col min="8831" max="8831" width="3" style="251" bestFit="1" customWidth="1"/>
    <col min="8832" max="8841" width="8" style="251" customWidth="1"/>
    <col min="8842" max="8842" width="20.28515625" style="251" customWidth="1"/>
    <col min="8843" max="8843" width="3" style="251" customWidth="1"/>
    <col min="8844" max="8853" width="8" style="251" customWidth="1"/>
    <col min="8854" max="8854" width="20.28515625" style="251" customWidth="1"/>
    <col min="8855" max="8855" width="3" style="251" customWidth="1"/>
    <col min="8856" max="8866" width="8" style="251" customWidth="1"/>
    <col min="8867" max="8867" width="19.7109375" style="251" customWidth="1"/>
    <col min="8868" max="8868" width="3" style="251" customWidth="1"/>
    <col min="8869" max="8878" width="8" style="251" customWidth="1"/>
    <col min="8879" max="8879" width="19.7109375" style="251" customWidth="1"/>
    <col min="8880" max="8880" width="3" style="251" customWidth="1"/>
    <col min="8881" max="8891" width="8" style="251" customWidth="1"/>
    <col min="8892" max="8892" width="20" style="251" customWidth="1"/>
    <col min="8893" max="8893" width="3" style="251" customWidth="1"/>
    <col min="8894" max="8895" width="8" style="251" customWidth="1"/>
    <col min="8896" max="8896" width="9.5703125" style="251" customWidth="1"/>
    <col min="8897" max="8899" width="8" style="251" customWidth="1"/>
    <col min="8900" max="8900" width="8.5703125" style="251" customWidth="1"/>
    <col min="8901" max="8901" width="8" style="251" customWidth="1"/>
    <col min="8902" max="8902" width="9.7109375" style="251" customWidth="1"/>
    <col min="8903" max="8903" width="19.7109375" style="251" customWidth="1"/>
    <col min="8904" max="8904" width="3" style="251" customWidth="1"/>
    <col min="8905" max="8909" width="8" style="251" customWidth="1"/>
    <col min="8910" max="8910" width="8.5703125" style="251" customWidth="1"/>
    <col min="8911" max="8913" width="8" style="251" customWidth="1"/>
    <col min="8914" max="8914" width="20" style="251" customWidth="1"/>
    <col min="8915" max="8915" width="3" style="251" customWidth="1"/>
    <col min="8916" max="8918" width="8" style="251" customWidth="1"/>
    <col min="8919" max="8919" width="8.5703125" style="251" customWidth="1"/>
    <col min="8920" max="8924" width="8" style="251" customWidth="1"/>
    <col min="8925" max="8925" width="19.7109375" style="251" customWidth="1"/>
    <col min="8926" max="8926" width="3" style="251" customWidth="1"/>
    <col min="8927" max="8930" width="8" style="251" customWidth="1"/>
    <col min="8931" max="8931" width="8.5703125" style="251" customWidth="1"/>
    <col min="8932" max="8936" width="8" style="251" customWidth="1"/>
    <col min="8937" max="8937" width="20.28515625" style="251" customWidth="1"/>
    <col min="8938" max="8938" width="3" style="251" customWidth="1"/>
    <col min="8939" max="8939" width="8" style="251" customWidth="1"/>
    <col min="8940" max="8940" width="8.7109375" style="251" customWidth="1"/>
    <col min="8941" max="8941" width="8.5703125" style="251" customWidth="1"/>
    <col min="8942" max="8943" width="8" style="251" customWidth="1"/>
    <col min="8944" max="8944" width="8.7109375" style="251" customWidth="1"/>
    <col min="8945" max="8945" width="8" style="251" customWidth="1"/>
    <col min="8946" max="8946" width="8.7109375" style="251" customWidth="1"/>
    <col min="8947" max="8947" width="8.5703125" style="251" customWidth="1"/>
    <col min="8948" max="8948" width="8" style="251" customWidth="1"/>
    <col min="8949" max="8949" width="19.5703125" style="251" customWidth="1"/>
    <col min="8950" max="8950" width="3" style="251" customWidth="1"/>
    <col min="8951" max="8951" width="8" style="251" customWidth="1"/>
    <col min="8952" max="8952" width="8.7109375" style="251" customWidth="1"/>
    <col min="8953" max="8954" width="8" style="251" customWidth="1"/>
    <col min="8955" max="8955" width="8.7109375" style="251" customWidth="1"/>
    <col min="8956" max="8957" width="8" style="251" customWidth="1"/>
    <col min="8958" max="8958" width="8.7109375" style="251" customWidth="1"/>
    <col min="8959" max="8959" width="8" style="251" customWidth="1"/>
    <col min="8960" max="8960" width="8.7109375" style="251" customWidth="1"/>
    <col min="8961" max="8961" width="4.5703125" style="251" customWidth="1"/>
    <col min="8962" max="9083" width="10.28515625" style="251"/>
    <col min="9084" max="9084" width="20" style="251" customWidth="1"/>
    <col min="9085" max="9086" width="0" style="251" hidden="1" customWidth="1"/>
    <col min="9087" max="9087" width="3" style="251" bestFit="1" customWidth="1"/>
    <col min="9088" max="9097" width="8" style="251" customWidth="1"/>
    <col min="9098" max="9098" width="20.28515625" style="251" customWidth="1"/>
    <col min="9099" max="9099" width="3" style="251" customWidth="1"/>
    <col min="9100" max="9109" width="8" style="251" customWidth="1"/>
    <col min="9110" max="9110" width="20.28515625" style="251" customWidth="1"/>
    <col min="9111" max="9111" width="3" style="251" customWidth="1"/>
    <col min="9112" max="9122" width="8" style="251" customWidth="1"/>
    <col min="9123" max="9123" width="19.7109375" style="251" customWidth="1"/>
    <col min="9124" max="9124" width="3" style="251" customWidth="1"/>
    <col min="9125" max="9134" width="8" style="251" customWidth="1"/>
    <col min="9135" max="9135" width="19.7109375" style="251" customWidth="1"/>
    <col min="9136" max="9136" width="3" style="251" customWidth="1"/>
    <col min="9137" max="9147" width="8" style="251" customWidth="1"/>
    <col min="9148" max="9148" width="20" style="251" customWidth="1"/>
    <col min="9149" max="9149" width="3" style="251" customWidth="1"/>
    <col min="9150" max="9151" width="8" style="251" customWidth="1"/>
    <col min="9152" max="9152" width="9.5703125" style="251" customWidth="1"/>
    <col min="9153" max="9155" width="8" style="251" customWidth="1"/>
    <col min="9156" max="9156" width="8.5703125" style="251" customWidth="1"/>
    <col min="9157" max="9157" width="8" style="251" customWidth="1"/>
    <col min="9158" max="9158" width="9.7109375" style="251" customWidth="1"/>
    <col min="9159" max="9159" width="19.7109375" style="251" customWidth="1"/>
    <col min="9160" max="9160" width="3" style="251" customWidth="1"/>
    <col min="9161" max="9165" width="8" style="251" customWidth="1"/>
    <col min="9166" max="9166" width="8.5703125" style="251" customWidth="1"/>
    <col min="9167" max="9169" width="8" style="251" customWidth="1"/>
    <col min="9170" max="9170" width="20" style="251" customWidth="1"/>
    <col min="9171" max="9171" width="3" style="251" customWidth="1"/>
    <col min="9172" max="9174" width="8" style="251" customWidth="1"/>
    <col min="9175" max="9175" width="8.5703125" style="251" customWidth="1"/>
    <col min="9176" max="9180" width="8" style="251" customWidth="1"/>
    <col min="9181" max="9181" width="19.7109375" style="251" customWidth="1"/>
    <col min="9182" max="9182" width="3" style="251" customWidth="1"/>
    <col min="9183" max="9186" width="8" style="251" customWidth="1"/>
    <col min="9187" max="9187" width="8.5703125" style="251" customWidth="1"/>
    <col min="9188" max="9192" width="8" style="251" customWidth="1"/>
    <col min="9193" max="9193" width="20.28515625" style="251" customWidth="1"/>
    <col min="9194" max="9194" width="3" style="251" customWidth="1"/>
    <col min="9195" max="9195" width="8" style="251" customWidth="1"/>
    <col min="9196" max="9196" width="8.7109375" style="251" customWidth="1"/>
    <col min="9197" max="9197" width="8.5703125" style="251" customWidth="1"/>
    <col min="9198" max="9199" width="8" style="251" customWidth="1"/>
    <col min="9200" max="9200" width="8.7109375" style="251" customWidth="1"/>
    <col min="9201" max="9201" width="8" style="251" customWidth="1"/>
    <col min="9202" max="9202" width="8.7109375" style="251" customWidth="1"/>
    <col min="9203" max="9203" width="8.5703125" style="251" customWidth="1"/>
    <col min="9204" max="9204" width="8" style="251" customWidth="1"/>
    <col min="9205" max="9205" width="19.5703125" style="251" customWidth="1"/>
    <col min="9206" max="9206" width="3" style="251" customWidth="1"/>
    <col min="9207" max="9207" width="8" style="251" customWidth="1"/>
    <col min="9208" max="9208" width="8.7109375" style="251" customWidth="1"/>
    <col min="9209" max="9210" width="8" style="251" customWidth="1"/>
    <col min="9211" max="9211" width="8.7109375" style="251" customWidth="1"/>
    <col min="9212" max="9213" width="8" style="251" customWidth="1"/>
    <col min="9214" max="9214" width="8.7109375" style="251" customWidth="1"/>
    <col min="9215" max="9215" width="8" style="251" customWidth="1"/>
    <col min="9216" max="9216" width="8.7109375" style="251" customWidth="1"/>
    <col min="9217" max="9217" width="4.5703125" style="251" customWidth="1"/>
    <col min="9218" max="9339" width="10.28515625" style="251"/>
    <col min="9340" max="9340" width="20" style="251" customWidth="1"/>
    <col min="9341" max="9342" width="0" style="251" hidden="1" customWidth="1"/>
    <col min="9343" max="9343" width="3" style="251" bestFit="1" customWidth="1"/>
    <col min="9344" max="9353" width="8" style="251" customWidth="1"/>
    <col min="9354" max="9354" width="20.28515625" style="251" customWidth="1"/>
    <col min="9355" max="9355" width="3" style="251" customWidth="1"/>
    <col min="9356" max="9365" width="8" style="251" customWidth="1"/>
    <col min="9366" max="9366" width="20.28515625" style="251" customWidth="1"/>
    <col min="9367" max="9367" width="3" style="251" customWidth="1"/>
    <col min="9368" max="9378" width="8" style="251" customWidth="1"/>
    <col min="9379" max="9379" width="19.7109375" style="251" customWidth="1"/>
    <col min="9380" max="9380" width="3" style="251" customWidth="1"/>
    <col min="9381" max="9390" width="8" style="251" customWidth="1"/>
    <col min="9391" max="9391" width="19.7109375" style="251" customWidth="1"/>
    <col min="9392" max="9392" width="3" style="251" customWidth="1"/>
    <col min="9393" max="9403" width="8" style="251" customWidth="1"/>
    <col min="9404" max="9404" width="20" style="251" customWidth="1"/>
    <col min="9405" max="9405" width="3" style="251" customWidth="1"/>
    <col min="9406" max="9407" width="8" style="251" customWidth="1"/>
    <col min="9408" max="9408" width="9.5703125" style="251" customWidth="1"/>
    <col min="9409" max="9411" width="8" style="251" customWidth="1"/>
    <col min="9412" max="9412" width="8.5703125" style="251" customWidth="1"/>
    <col min="9413" max="9413" width="8" style="251" customWidth="1"/>
    <col min="9414" max="9414" width="9.7109375" style="251" customWidth="1"/>
    <col min="9415" max="9415" width="19.7109375" style="251" customWidth="1"/>
    <col min="9416" max="9416" width="3" style="251" customWidth="1"/>
    <col min="9417" max="9421" width="8" style="251" customWidth="1"/>
    <col min="9422" max="9422" width="8.5703125" style="251" customWidth="1"/>
    <col min="9423" max="9425" width="8" style="251" customWidth="1"/>
    <col min="9426" max="9426" width="20" style="251" customWidth="1"/>
    <col min="9427" max="9427" width="3" style="251" customWidth="1"/>
    <col min="9428" max="9430" width="8" style="251" customWidth="1"/>
    <col min="9431" max="9431" width="8.5703125" style="251" customWidth="1"/>
    <col min="9432" max="9436" width="8" style="251" customWidth="1"/>
    <col min="9437" max="9437" width="19.7109375" style="251" customWidth="1"/>
    <col min="9438" max="9438" width="3" style="251" customWidth="1"/>
    <col min="9439" max="9442" width="8" style="251" customWidth="1"/>
    <col min="9443" max="9443" width="8.5703125" style="251" customWidth="1"/>
    <col min="9444" max="9448" width="8" style="251" customWidth="1"/>
    <col min="9449" max="9449" width="20.28515625" style="251" customWidth="1"/>
    <col min="9450" max="9450" width="3" style="251" customWidth="1"/>
    <col min="9451" max="9451" width="8" style="251" customWidth="1"/>
    <col min="9452" max="9452" width="8.7109375" style="251" customWidth="1"/>
    <col min="9453" max="9453" width="8.5703125" style="251" customWidth="1"/>
    <col min="9454" max="9455" width="8" style="251" customWidth="1"/>
    <col min="9456" max="9456" width="8.7109375" style="251" customWidth="1"/>
    <col min="9457" max="9457" width="8" style="251" customWidth="1"/>
    <col min="9458" max="9458" width="8.7109375" style="251" customWidth="1"/>
    <col min="9459" max="9459" width="8.5703125" style="251" customWidth="1"/>
    <col min="9460" max="9460" width="8" style="251" customWidth="1"/>
    <col min="9461" max="9461" width="19.5703125" style="251" customWidth="1"/>
    <col min="9462" max="9462" width="3" style="251" customWidth="1"/>
    <col min="9463" max="9463" width="8" style="251" customWidth="1"/>
    <col min="9464" max="9464" width="8.7109375" style="251" customWidth="1"/>
    <col min="9465" max="9466" width="8" style="251" customWidth="1"/>
    <col min="9467" max="9467" width="8.7109375" style="251" customWidth="1"/>
    <col min="9468" max="9469" width="8" style="251" customWidth="1"/>
    <col min="9470" max="9470" width="8.7109375" style="251" customWidth="1"/>
    <col min="9471" max="9471" width="8" style="251" customWidth="1"/>
    <col min="9472" max="9472" width="8.7109375" style="251" customWidth="1"/>
    <col min="9473" max="9473" width="4.5703125" style="251" customWidth="1"/>
    <col min="9474" max="9595" width="10.28515625" style="251"/>
    <col min="9596" max="9596" width="20" style="251" customWidth="1"/>
    <col min="9597" max="9598" width="0" style="251" hidden="1" customWidth="1"/>
    <col min="9599" max="9599" width="3" style="251" bestFit="1" customWidth="1"/>
    <col min="9600" max="9609" width="8" style="251" customWidth="1"/>
    <col min="9610" max="9610" width="20.28515625" style="251" customWidth="1"/>
    <col min="9611" max="9611" width="3" style="251" customWidth="1"/>
    <col min="9612" max="9621" width="8" style="251" customWidth="1"/>
    <col min="9622" max="9622" width="20.28515625" style="251" customWidth="1"/>
    <col min="9623" max="9623" width="3" style="251" customWidth="1"/>
    <col min="9624" max="9634" width="8" style="251" customWidth="1"/>
    <col min="9635" max="9635" width="19.7109375" style="251" customWidth="1"/>
    <col min="9636" max="9636" width="3" style="251" customWidth="1"/>
    <col min="9637" max="9646" width="8" style="251" customWidth="1"/>
    <col min="9647" max="9647" width="19.7109375" style="251" customWidth="1"/>
    <col min="9648" max="9648" width="3" style="251" customWidth="1"/>
    <col min="9649" max="9659" width="8" style="251" customWidth="1"/>
    <col min="9660" max="9660" width="20" style="251" customWidth="1"/>
    <col min="9661" max="9661" width="3" style="251" customWidth="1"/>
    <col min="9662" max="9663" width="8" style="251" customWidth="1"/>
    <col min="9664" max="9664" width="9.5703125" style="251" customWidth="1"/>
    <col min="9665" max="9667" width="8" style="251" customWidth="1"/>
    <col min="9668" max="9668" width="8.5703125" style="251" customWidth="1"/>
    <col min="9669" max="9669" width="8" style="251" customWidth="1"/>
    <col min="9670" max="9670" width="9.7109375" style="251" customWidth="1"/>
    <col min="9671" max="9671" width="19.7109375" style="251" customWidth="1"/>
    <col min="9672" max="9672" width="3" style="251" customWidth="1"/>
    <col min="9673" max="9677" width="8" style="251" customWidth="1"/>
    <col min="9678" max="9678" width="8.5703125" style="251" customWidth="1"/>
    <col min="9679" max="9681" width="8" style="251" customWidth="1"/>
    <col min="9682" max="9682" width="20" style="251" customWidth="1"/>
    <col min="9683" max="9683" width="3" style="251" customWidth="1"/>
    <col min="9684" max="9686" width="8" style="251" customWidth="1"/>
    <col min="9687" max="9687" width="8.5703125" style="251" customWidth="1"/>
    <col min="9688" max="9692" width="8" style="251" customWidth="1"/>
    <col min="9693" max="9693" width="19.7109375" style="251" customWidth="1"/>
    <col min="9694" max="9694" width="3" style="251" customWidth="1"/>
    <col min="9695" max="9698" width="8" style="251" customWidth="1"/>
    <col min="9699" max="9699" width="8.5703125" style="251" customWidth="1"/>
    <col min="9700" max="9704" width="8" style="251" customWidth="1"/>
    <col min="9705" max="9705" width="20.28515625" style="251" customWidth="1"/>
    <col min="9706" max="9706" width="3" style="251" customWidth="1"/>
    <col min="9707" max="9707" width="8" style="251" customWidth="1"/>
    <col min="9708" max="9708" width="8.7109375" style="251" customWidth="1"/>
    <col min="9709" max="9709" width="8.5703125" style="251" customWidth="1"/>
    <col min="9710" max="9711" width="8" style="251" customWidth="1"/>
    <col min="9712" max="9712" width="8.7109375" style="251" customWidth="1"/>
    <col min="9713" max="9713" width="8" style="251" customWidth="1"/>
    <col min="9714" max="9714" width="8.7109375" style="251" customWidth="1"/>
    <col min="9715" max="9715" width="8.5703125" style="251" customWidth="1"/>
    <col min="9716" max="9716" width="8" style="251" customWidth="1"/>
    <col min="9717" max="9717" width="19.5703125" style="251" customWidth="1"/>
    <col min="9718" max="9718" width="3" style="251" customWidth="1"/>
    <col min="9719" max="9719" width="8" style="251" customWidth="1"/>
    <col min="9720" max="9720" width="8.7109375" style="251" customWidth="1"/>
    <col min="9721" max="9722" width="8" style="251" customWidth="1"/>
    <col min="9723" max="9723" width="8.7109375" style="251" customWidth="1"/>
    <col min="9724" max="9725" width="8" style="251" customWidth="1"/>
    <col min="9726" max="9726" width="8.7109375" style="251" customWidth="1"/>
    <col min="9727" max="9727" width="8" style="251" customWidth="1"/>
    <col min="9728" max="9728" width="8.7109375" style="251" customWidth="1"/>
    <col min="9729" max="9729" width="4.5703125" style="251" customWidth="1"/>
    <col min="9730" max="9851" width="10.28515625" style="251"/>
    <col min="9852" max="9852" width="20" style="251" customWidth="1"/>
    <col min="9853" max="9854" width="0" style="251" hidden="1" customWidth="1"/>
    <col min="9855" max="9855" width="3" style="251" bestFit="1" customWidth="1"/>
    <col min="9856" max="9865" width="8" style="251" customWidth="1"/>
    <col min="9866" max="9866" width="20.28515625" style="251" customWidth="1"/>
    <col min="9867" max="9867" width="3" style="251" customWidth="1"/>
    <col min="9868" max="9877" width="8" style="251" customWidth="1"/>
    <col min="9878" max="9878" width="20.28515625" style="251" customWidth="1"/>
    <col min="9879" max="9879" width="3" style="251" customWidth="1"/>
    <col min="9880" max="9890" width="8" style="251" customWidth="1"/>
    <col min="9891" max="9891" width="19.7109375" style="251" customWidth="1"/>
    <col min="9892" max="9892" width="3" style="251" customWidth="1"/>
    <col min="9893" max="9902" width="8" style="251" customWidth="1"/>
    <col min="9903" max="9903" width="19.7109375" style="251" customWidth="1"/>
    <col min="9904" max="9904" width="3" style="251" customWidth="1"/>
    <col min="9905" max="9915" width="8" style="251" customWidth="1"/>
    <col min="9916" max="9916" width="20" style="251" customWidth="1"/>
    <col min="9917" max="9917" width="3" style="251" customWidth="1"/>
    <col min="9918" max="9919" width="8" style="251" customWidth="1"/>
    <col min="9920" max="9920" width="9.5703125" style="251" customWidth="1"/>
    <col min="9921" max="9923" width="8" style="251" customWidth="1"/>
    <col min="9924" max="9924" width="8.5703125" style="251" customWidth="1"/>
    <col min="9925" max="9925" width="8" style="251" customWidth="1"/>
    <col min="9926" max="9926" width="9.7109375" style="251" customWidth="1"/>
    <col min="9927" max="9927" width="19.7109375" style="251" customWidth="1"/>
    <col min="9928" max="9928" width="3" style="251" customWidth="1"/>
    <col min="9929" max="9933" width="8" style="251" customWidth="1"/>
    <col min="9934" max="9934" width="8.5703125" style="251" customWidth="1"/>
    <col min="9935" max="9937" width="8" style="251" customWidth="1"/>
    <col min="9938" max="9938" width="20" style="251" customWidth="1"/>
    <col min="9939" max="9939" width="3" style="251" customWidth="1"/>
    <col min="9940" max="9942" width="8" style="251" customWidth="1"/>
    <col min="9943" max="9943" width="8.5703125" style="251" customWidth="1"/>
    <col min="9944" max="9948" width="8" style="251" customWidth="1"/>
    <col min="9949" max="9949" width="19.7109375" style="251" customWidth="1"/>
    <col min="9950" max="9950" width="3" style="251" customWidth="1"/>
    <col min="9951" max="9954" width="8" style="251" customWidth="1"/>
    <col min="9955" max="9955" width="8.5703125" style="251" customWidth="1"/>
    <col min="9956" max="9960" width="8" style="251" customWidth="1"/>
    <col min="9961" max="9961" width="20.28515625" style="251" customWidth="1"/>
    <col min="9962" max="9962" width="3" style="251" customWidth="1"/>
    <col min="9963" max="9963" width="8" style="251" customWidth="1"/>
    <col min="9964" max="9964" width="8.7109375" style="251" customWidth="1"/>
    <col min="9965" max="9965" width="8.5703125" style="251" customWidth="1"/>
    <col min="9966" max="9967" width="8" style="251" customWidth="1"/>
    <col min="9968" max="9968" width="8.7109375" style="251" customWidth="1"/>
    <col min="9969" max="9969" width="8" style="251" customWidth="1"/>
    <col min="9970" max="9970" width="8.7109375" style="251" customWidth="1"/>
    <col min="9971" max="9971" width="8.5703125" style="251" customWidth="1"/>
    <col min="9972" max="9972" width="8" style="251" customWidth="1"/>
    <col min="9973" max="9973" width="19.5703125" style="251" customWidth="1"/>
    <col min="9974" max="9974" width="3" style="251" customWidth="1"/>
    <col min="9975" max="9975" width="8" style="251" customWidth="1"/>
    <col min="9976" max="9976" width="8.7109375" style="251" customWidth="1"/>
    <col min="9977" max="9978" width="8" style="251" customWidth="1"/>
    <col min="9979" max="9979" width="8.7109375" style="251" customWidth="1"/>
    <col min="9980" max="9981" width="8" style="251" customWidth="1"/>
    <col min="9982" max="9982" width="8.7109375" style="251" customWidth="1"/>
    <col min="9983" max="9983" width="8" style="251" customWidth="1"/>
    <col min="9984" max="9984" width="8.7109375" style="251" customWidth="1"/>
    <col min="9985" max="9985" width="4.5703125" style="251" customWidth="1"/>
    <col min="9986" max="10107" width="10.28515625" style="251"/>
    <col min="10108" max="10108" width="20" style="251" customWidth="1"/>
    <col min="10109" max="10110" width="0" style="251" hidden="1" customWidth="1"/>
    <col min="10111" max="10111" width="3" style="251" bestFit="1" customWidth="1"/>
    <col min="10112" max="10121" width="8" style="251" customWidth="1"/>
    <col min="10122" max="10122" width="20.28515625" style="251" customWidth="1"/>
    <col min="10123" max="10123" width="3" style="251" customWidth="1"/>
    <col min="10124" max="10133" width="8" style="251" customWidth="1"/>
    <col min="10134" max="10134" width="20.28515625" style="251" customWidth="1"/>
    <col min="10135" max="10135" width="3" style="251" customWidth="1"/>
    <col min="10136" max="10146" width="8" style="251" customWidth="1"/>
    <col min="10147" max="10147" width="19.7109375" style="251" customWidth="1"/>
    <col min="10148" max="10148" width="3" style="251" customWidth="1"/>
    <col min="10149" max="10158" width="8" style="251" customWidth="1"/>
    <col min="10159" max="10159" width="19.7109375" style="251" customWidth="1"/>
    <col min="10160" max="10160" width="3" style="251" customWidth="1"/>
    <col min="10161" max="10171" width="8" style="251" customWidth="1"/>
    <col min="10172" max="10172" width="20" style="251" customWidth="1"/>
    <col min="10173" max="10173" width="3" style="251" customWidth="1"/>
    <col min="10174" max="10175" width="8" style="251" customWidth="1"/>
    <col min="10176" max="10176" width="9.5703125" style="251" customWidth="1"/>
    <col min="10177" max="10179" width="8" style="251" customWidth="1"/>
    <col min="10180" max="10180" width="8.5703125" style="251" customWidth="1"/>
    <col min="10181" max="10181" width="8" style="251" customWidth="1"/>
    <col min="10182" max="10182" width="9.7109375" style="251" customWidth="1"/>
    <col min="10183" max="10183" width="19.7109375" style="251" customWidth="1"/>
    <col min="10184" max="10184" width="3" style="251" customWidth="1"/>
    <col min="10185" max="10189" width="8" style="251" customWidth="1"/>
    <col min="10190" max="10190" width="8.5703125" style="251" customWidth="1"/>
    <col min="10191" max="10193" width="8" style="251" customWidth="1"/>
    <col min="10194" max="10194" width="20" style="251" customWidth="1"/>
    <col min="10195" max="10195" width="3" style="251" customWidth="1"/>
    <col min="10196" max="10198" width="8" style="251" customWidth="1"/>
    <col min="10199" max="10199" width="8.5703125" style="251" customWidth="1"/>
    <col min="10200" max="10204" width="8" style="251" customWidth="1"/>
    <col min="10205" max="10205" width="19.7109375" style="251" customWidth="1"/>
    <col min="10206" max="10206" width="3" style="251" customWidth="1"/>
    <col min="10207" max="10210" width="8" style="251" customWidth="1"/>
    <col min="10211" max="10211" width="8.5703125" style="251" customWidth="1"/>
    <col min="10212" max="10216" width="8" style="251" customWidth="1"/>
    <col min="10217" max="10217" width="20.28515625" style="251" customWidth="1"/>
    <col min="10218" max="10218" width="3" style="251" customWidth="1"/>
    <col min="10219" max="10219" width="8" style="251" customWidth="1"/>
    <col min="10220" max="10220" width="8.7109375" style="251" customWidth="1"/>
    <col min="10221" max="10221" width="8.5703125" style="251" customWidth="1"/>
    <col min="10222" max="10223" width="8" style="251" customWidth="1"/>
    <col min="10224" max="10224" width="8.7109375" style="251" customWidth="1"/>
    <col min="10225" max="10225" width="8" style="251" customWidth="1"/>
    <col min="10226" max="10226" width="8.7109375" style="251" customWidth="1"/>
    <col min="10227" max="10227" width="8.5703125" style="251" customWidth="1"/>
    <col min="10228" max="10228" width="8" style="251" customWidth="1"/>
    <col min="10229" max="10229" width="19.5703125" style="251" customWidth="1"/>
    <col min="10230" max="10230" width="3" style="251" customWidth="1"/>
    <col min="10231" max="10231" width="8" style="251" customWidth="1"/>
    <col min="10232" max="10232" width="8.7109375" style="251" customWidth="1"/>
    <col min="10233" max="10234" width="8" style="251" customWidth="1"/>
    <col min="10235" max="10235" width="8.7109375" style="251" customWidth="1"/>
    <col min="10236" max="10237" width="8" style="251" customWidth="1"/>
    <col min="10238" max="10238" width="8.7109375" style="251" customWidth="1"/>
    <col min="10239" max="10239" width="8" style="251" customWidth="1"/>
    <col min="10240" max="10240" width="8.7109375" style="251" customWidth="1"/>
    <col min="10241" max="10241" width="4.5703125" style="251" customWidth="1"/>
    <col min="10242" max="10363" width="10.28515625" style="251"/>
    <col min="10364" max="10364" width="20" style="251" customWidth="1"/>
    <col min="10365" max="10366" width="0" style="251" hidden="1" customWidth="1"/>
    <col min="10367" max="10367" width="3" style="251" bestFit="1" customWidth="1"/>
    <col min="10368" max="10377" width="8" style="251" customWidth="1"/>
    <col min="10378" max="10378" width="20.28515625" style="251" customWidth="1"/>
    <col min="10379" max="10379" width="3" style="251" customWidth="1"/>
    <col min="10380" max="10389" width="8" style="251" customWidth="1"/>
    <col min="10390" max="10390" width="20.28515625" style="251" customWidth="1"/>
    <col min="10391" max="10391" width="3" style="251" customWidth="1"/>
    <col min="10392" max="10402" width="8" style="251" customWidth="1"/>
    <col min="10403" max="10403" width="19.7109375" style="251" customWidth="1"/>
    <col min="10404" max="10404" width="3" style="251" customWidth="1"/>
    <col min="10405" max="10414" width="8" style="251" customWidth="1"/>
    <col min="10415" max="10415" width="19.7109375" style="251" customWidth="1"/>
    <col min="10416" max="10416" width="3" style="251" customWidth="1"/>
    <col min="10417" max="10427" width="8" style="251" customWidth="1"/>
    <col min="10428" max="10428" width="20" style="251" customWidth="1"/>
    <col min="10429" max="10429" width="3" style="251" customWidth="1"/>
    <col min="10430" max="10431" width="8" style="251" customWidth="1"/>
    <col min="10432" max="10432" width="9.5703125" style="251" customWidth="1"/>
    <col min="10433" max="10435" width="8" style="251" customWidth="1"/>
    <col min="10436" max="10436" width="8.5703125" style="251" customWidth="1"/>
    <col min="10437" max="10437" width="8" style="251" customWidth="1"/>
    <col min="10438" max="10438" width="9.7109375" style="251" customWidth="1"/>
    <col min="10439" max="10439" width="19.7109375" style="251" customWidth="1"/>
    <col min="10440" max="10440" width="3" style="251" customWidth="1"/>
    <col min="10441" max="10445" width="8" style="251" customWidth="1"/>
    <col min="10446" max="10446" width="8.5703125" style="251" customWidth="1"/>
    <col min="10447" max="10449" width="8" style="251" customWidth="1"/>
    <col min="10450" max="10450" width="20" style="251" customWidth="1"/>
    <col min="10451" max="10451" width="3" style="251" customWidth="1"/>
    <col min="10452" max="10454" width="8" style="251" customWidth="1"/>
    <col min="10455" max="10455" width="8.5703125" style="251" customWidth="1"/>
    <col min="10456" max="10460" width="8" style="251" customWidth="1"/>
    <col min="10461" max="10461" width="19.7109375" style="251" customWidth="1"/>
    <col min="10462" max="10462" width="3" style="251" customWidth="1"/>
    <col min="10463" max="10466" width="8" style="251" customWidth="1"/>
    <col min="10467" max="10467" width="8.5703125" style="251" customWidth="1"/>
    <col min="10468" max="10472" width="8" style="251" customWidth="1"/>
    <col min="10473" max="10473" width="20.28515625" style="251" customWidth="1"/>
    <col min="10474" max="10474" width="3" style="251" customWidth="1"/>
    <col min="10475" max="10475" width="8" style="251" customWidth="1"/>
    <col min="10476" max="10476" width="8.7109375" style="251" customWidth="1"/>
    <col min="10477" max="10477" width="8.5703125" style="251" customWidth="1"/>
    <col min="10478" max="10479" width="8" style="251" customWidth="1"/>
    <col min="10480" max="10480" width="8.7109375" style="251" customWidth="1"/>
    <col min="10481" max="10481" width="8" style="251" customWidth="1"/>
    <col min="10482" max="10482" width="8.7109375" style="251" customWidth="1"/>
    <col min="10483" max="10483" width="8.5703125" style="251" customWidth="1"/>
    <col min="10484" max="10484" width="8" style="251" customWidth="1"/>
    <col min="10485" max="10485" width="19.5703125" style="251" customWidth="1"/>
    <col min="10486" max="10486" width="3" style="251" customWidth="1"/>
    <col min="10487" max="10487" width="8" style="251" customWidth="1"/>
    <col min="10488" max="10488" width="8.7109375" style="251" customWidth="1"/>
    <col min="10489" max="10490" width="8" style="251" customWidth="1"/>
    <col min="10491" max="10491" width="8.7109375" style="251" customWidth="1"/>
    <col min="10492" max="10493" width="8" style="251" customWidth="1"/>
    <col min="10494" max="10494" width="8.7109375" style="251" customWidth="1"/>
    <col min="10495" max="10495" width="8" style="251" customWidth="1"/>
    <col min="10496" max="10496" width="8.7109375" style="251" customWidth="1"/>
    <col min="10497" max="10497" width="4.5703125" style="251" customWidth="1"/>
    <col min="10498" max="10619" width="10.28515625" style="251"/>
    <col min="10620" max="10620" width="20" style="251" customWidth="1"/>
    <col min="10621" max="10622" width="0" style="251" hidden="1" customWidth="1"/>
    <col min="10623" max="10623" width="3" style="251" bestFit="1" customWidth="1"/>
    <col min="10624" max="10633" width="8" style="251" customWidth="1"/>
    <col min="10634" max="10634" width="20.28515625" style="251" customWidth="1"/>
    <col min="10635" max="10635" width="3" style="251" customWidth="1"/>
    <col min="10636" max="10645" width="8" style="251" customWidth="1"/>
    <col min="10646" max="10646" width="20.28515625" style="251" customWidth="1"/>
    <col min="10647" max="10647" width="3" style="251" customWidth="1"/>
    <col min="10648" max="10658" width="8" style="251" customWidth="1"/>
    <col min="10659" max="10659" width="19.7109375" style="251" customWidth="1"/>
    <col min="10660" max="10660" width="3" style="251" customWidth="1"/>
    <col min="10661" max="10670" width="8" style="251" customWidth="1"/>
    <col min="10671" max="10671" width="19.7109375" style="251" customWidth="1"/>
    <col min="10672" max="10672" width="3" style="251" customWidth="1"/>
    <col min="10673" max="10683" width="8" style="251" customWidth="1"/>
    <col min="10684" max="10684" width="20" style="251" customWidth="1"/>
    <col min="10685" max="10685" width="3" style="251" customWidth="1"/>
    <col min="10686" max="10687" width="8" style="251" customWidth="1"/>
    <col min="10688" max="10688" width="9.5703125" style="251" customWidth="1"/>
    <col min="10689" max="10691" width="8" style="251" customWidth="1"/>
    <col min="10692" max="10692" width="8.5703125" style="251" customWidth="1"/>
    <col min="10693" max="10693" width="8" style="251" customWidth="1"/>
    <col min="10694" max="10694" width="9.7109375" style="251" customWidth="1"/>
    <col min="10695" max="10695" width="19.7109375" style="251" customWidth="1"/>
    <col min="10696" max="10696" width="3" style="251" customWidth="1"/>
    <col min="10697" max="10701" width="8" style="251" customWidth="1"/>
    <col min="10702" max="10702" width="8.5703125" style="251" customWidth="1"/>
    <col min="10703" max="10705" width="8" style="251" customWidth="1"/>
    <col min="10706" max="10706" width="20" style="251" customWidth="1"/>
    <col min="10707" max="10707" width="3" style="251" customWidth="1"/>
    <col min="10708" max="10710" width="8" style="251" customWidth="1"/>
    <col min="10711" max="10711" width="8.5703125" style="251" customWidth="1"/>
    <col min="10712" max="10716" width="8" style="251" customWidth="1"/>
    <col min="10717" max="10717" width="19.7109375" style="251" customWidth="1"/>
    <col min="10718" max="10718" width="3" style="251" customWidth="1"/>
    <col min="10719" max="10722" width="8" style="251" customWidth="1"/>
    <col min="10723" max="10723" width="8.5703125" style="251" customWidth="1"/>
    <col min="10724" max="10728" width="8" style="251" customWidth="1"/>
    <col min="10729" max="10729" width="20.28515625" style="251" customWidth="1"/>
    <col min="10730" max="10730" width="3" style="251" customWidth="1"/>
    <col min="10731" max="10731" width="8" style="251" customWidth="1"/>
    <col min="10732" max="10732" width="8.7109375" style="251" customWidth="1"/>
    <col min="10733" max="10733" width="8.5703125" style="251" customWidth="1"/>
    <col min="10734" max="10735" width="8" style="251" customWidth="1"/>
    <col min="10736" max="10736" width="8.7109375" style="251" customWidth="1"/>
    <col min="10737" max="10737" width="8" style="251" customWidth="1"/>
    <col min="10738" max="10738" width="8.7109375" style="251" customWidth="1"/>
    <col min="10739" max="10739" width="8.5703125" style="251" customWidth="1"/>
    <col min="10740" max="10740" width="8" style="251" customWidth="1"/>
    <col min="10741" max="10741" width="19.5703125" style="251" customWidth="1"/>
    <col min="10742" max="10742" width="3" style="251" customWidth="1"/>
    <col min="10743" max="10743" width="8" style="251" customWidth="1"/>
    <col min="10744" max="10744" width="8.7109375" style="251" customWidth="1"/>
    <col min="10745" max="10746" width="8" style="251" customWidth="1"/>
    <col min="10747" max="10747" width="8.7109375" style="251" customWidth="1"/>
    <col min="10748" max="10749" width="8" style="251" customWidth="1"/>
    <col min="10750" max="10750" width="8.7109375" style="251" customWidth="1"/>
    <col min="10751" max="10751" width="8" style="251" customWidth="1"/>
    <col min="10752" max="10752" width="8.7109375" style="251" customWidth="1"/>
    <col min="10753" max="10753" width="4.5703125" style="251" customWidth="1"/>
    <col min="10754" max="10875" width="10.28515625" style="251"/>
    <col min="10876" max="10876" width="20" style="251" customWidth="1"/>
    <col min="10877" max="10878" width="0" style="251" hidden="1" customWidth="1"/>
    <col min="10879" max="10879" width="3" style="251" bestFit="1" customWidth="1"/>
    <col min="10880" max="10889" width="8" style="251" customWidth="1"/>
    <col min="10890" max="10890" width="20.28515625" style="251" customWidth="1"/>
    <col min="10891" max="10891" width="3" style="251" customWidth="1"/>
    <col min="10892" max="10901" width="8" style="251" customWidth="1"/>
    <col min="10902" max="10902" width="20.28515625" style="251" customWidth="1"/>
    <col min="10903" max="10903" width="3" style="251" customWidth="1"/>
    <col min="10904" max="10914" width="8" style="251" customWidth="1"/>
    <col min="10915" max="10915" width="19.7109375" style="251" customWidth="1"/>
    <col min="10916" max="10916" width="3" style="251" customWidth="1"/>
    <col min="10917" max="10926" width="8" style="251" customWidth="1"/>
    <col min="10927" max="10927" width="19.7109375" style="251" customWidth="1"/>
    <col min="10928" max="10928" width="3" style="251" customWidth="1"/>
    <col min="10929" max="10939" width="8" style="251" customWidth="1"/>
    <col min="10940" max="10940" width="20" style="251" customWidth="1"/>
    <col min="10941" max="10941" width="3" style="251" customWidth="1"/>
    <col min="10942" max="10943" width="8" style="251" customWidth="1"/>
    <col min="10944" max="10944" width="9.5703125" style="251" customWidth="1"/>
    <col min="10945" max="10947" width="8" style="251" customWidth="1"/>
    <col min="10948" max="10948" width="8.5703125" style="251" customWidth="1"/>
    <col min="10949" max="10949" width="8" style="251" customWidth="1"/>
    <col min="10950" max="10950" width="9.7109375" style="251" customWidth="1"/>
    <col min="10951" max="10951" width="19.7109375" style="251" customWidth="1"/>
    <col min="10952" max="10952" width="3" style="251" customWidth="1"/>
    <col min="10953" max="10957" width="8" style="251" customWidth="1"/>
    <col min="10958" max="10958" width="8.5703125" style="251" customWidth="1"/>
    <col min="10959" max="10961" width="8" style="251" customWidth="1"/>
    <col min="10962" max="10962" width="20" style="251" customWidth="1"/>
    <col min="10963" max="10963" width="3" style="251" customWidth="1"/>
    <col min="10964" max="10966" width="8" style="251" customWidth="1"/>
    <col min="10967" max="10967" width="8.5703125" style="251" customWidth="1"/>
    <col min="10968" max="10972" width="8" style="251" customWidth="1"/>
    <col min="10973" max="10973" width="19.7109375" style="251" customWidth="1"/>
    <col min="10974" max="10974" width="3" style="251" customWidth="1"/>
    <col min="10975" max="10978" width="8" style="251" customWidth="1"/>
    <col min="10979" max="10979" width="8.5703125" style="251" customWidth="1"/>
    <col min="10980" max="10984" width="8" style="251" customWidth="1"/>
    <col min="10985" max="10985" width="20.28515625" style="251" customWidth="1"/>
    <col min="10986" max="10986" width="3" style="251" customWidth="1"/>
    <col min="10987" max="10987" width="8" style="251" customWidth="1"/>
    <col min="10988" max="10988" width="8.7109375" style="251" customWidth="1"/>
    <col min="10989" max="10989" width="8.5703125" style="251" customWidth="1"/>
    <col min="10990" max="10991" width="8" style="251" customWidth="1"/>
    <col min="10992" max="10992" width="8.7109375" style="251" customWidth="1"/>
    <col min="10993" max="10993" width="8" style="251" customWidth="1"/>
    <col min="10994" max="10994" width="8.7109375" style="251" customWidth="1"/>
    <col min="10995" max="10995" width="8.5703125" style="251" customWidth="1"/>
    <col min="10996" max="10996" width="8" style="251" customWidth="1"/>
    <col min="10997" max="10997" width="19.5703125" style="251" customWidth="1"/>
    <col min="10998" max="10998" width="3" style="251" customWidth="1"/>
    <col min="10999" max="10999" width="8" style="251" customWidth="1"/>
    <col min="11000" max="11000" width="8.7109375" style="251" customWidth="1"/>
    <col min="11001" max="11002" width="8" style="251" customWidth="1"/>
    <col min="11003" max="11003" width="8.7109375" style="251" customWidth="1"/>
    <col min="11004" max="11005" width="8" style="251" customWidth="1"/>
    <col min="11006" max="11006" width="8.7109375" style="251" customWidth="1"/>
    <col min="11007" max="11007" width="8" style="251" customWidth="1"/>
    <col min="11008" max="11008" width="8.7109375" style="251" customWidth="1"/>
    <col min="11009" max="11009" width="4.5703125" style="251" customWidth="1"/>
    <col min="11010" max="11131" width="10.28515625" style="251"/>
    <col min="11132" max="11132" width="20" style="251" customWidth="1"/>
    <col min="11133" max="11134" width="0" style="251" hidden="1" customWidth="1"/>
    <col min="11135" max="11135" width="3" style="251" bestFit="1" customWidth="1"/>
    <col min="11136" max="11145" width="8" style="251" customWidth="1"/>
    <col min="11146" max="11146" width="20.28515625" style="251" customWidth="1"/>
    <col min="11147" max="11147" width="3" style="251" customWidth="1"/>
    <col min="11148" max="11157" width="8" style="251" customWidth="1"/>
    <col min="11158" max="11158" width="20.28515625" style="251" customWidth="1"/>
    <col min="11159" max="11159" width="3" style="251" customWidth="1"/>
    <col min="11160" max="11170" width="8" style="251" customWidth="1"/>
    <col min="11171" max="11171" width="19.7109375" style="251" customWidth="1"/>
    <col min="11172" max="11172" width="3" style="251" customWidth="1"/>
    <col min="11173" max="11182" width="8" style="251" customWidth="1"/>
    <col min="11183" max="11183" width="19.7109375" style="251" customWidth="1"/>
    <col min="11184" max="11184" width="3" style="251" customWidth="1"/>
    <col min="11185" max="11195" width="8" style="251" customWidth="1"/>
    <col min="11196" max="11196" width="20" style="251" customWidth="1"/>
    <col min="11197" max="11197" width="3" style="251" customWidth="1"/>
    <col min="11198" max="11199" width="8" style="251" customWidth="1"/>
    <col min="11200" max="11200" width="9.5703125" style="251" customWidth="1"/>
    <col min="11201" max="11203" width="8" style="251" customWidth="1"/>
    <col min="11204" max="11204" width="8.5703125" style="251" customWidth="1"/>
    <col min="11205" max="11205" width="8" style="251" customWidth="1"/>
    <col min="11206" max="11206" width="9.7109375" style="251" customWidth="1"/>
    <col min="11207" max="11207" width="19.7109375" style="251" customWidth="1"/>
    <col min="11208" max="11208" width="3" style="251" customWidth="1"/>
    <col min="11209" max="11213" width="8" style="251" customWidth="1"/>
    <col min="11214" max="11214" width="8.5703125" style="251" customWidth="1"/>
    <col min="11215" max="11217" width="8" style="251" customWidth="1"/>
    <col min="11218" max="11218" width="20" style="251" customWidth="1"/>
    <col min="11219" max="11219" width="3" style="251" customWidth="1"/>
    <col min="11220" max="11222" width="8" style="251" customWidth="1"/>
    <col min="11223" max="11223" width="8.5703125" style="251" customWidth="1"/>
    <col min="11224" max="11228" width="8" style="251" customWidth="1"/>
    <col min="11229" max="11229" width="19.7109375" style="251" customWidth="1"/>
    <col min="11230" max="11230" width="3" style="251" customWidth="1"/>
    <col min="11231" max="11234" width="8" style="251" customWidth="1"/>
    <col min="11235" max="11235" width="8.5703125" style="251" customWidth="1"/>
    <col min="11236" max="11240" width="8" style="251" customWidth="1"/>
    <col min="11241" max="11241" width="20.28515625" style="251" customWidth="1"/>
    <col min="11242" max="11242" width="3" style="251" customWidth="1"/>
    <col min="11243" max="11243" width="8" style="251" customWidth="1"/>
    <col min="11244" max="11244" width="8.7109375" style="251" customWidth="1"/>
    <col min="11245" max="11245" width="8.5703125" style="251" customWidth="1"/>
    <col min="11246" max="11247" width="8" style="251" customWidth="1"/>
    <col min="11248" max="11248" width="8.7109375" style="251" customWidth="1"/>
    <col min="11249" max="11249" width="8" style="251" customWidth="1"/>
    <col min="11250" max="11250" width="8.7109375" style="251" customWidth="1"/>
    <col min="11251" max="11251" width="8.5703125" style="251" customWidth="1"/>
    <col min="11252" max="11252" width="8" style="251" customWidth="1"/>
    <col min="11253" max="11253" width="19.5703125" style="251" customWidth="1"/>
    <col min="11254" max="11254" width="3" style="251" customWidth="1"/>
    <col min="11255" max="11255" width="8" style="251" customWidth="1"/>
    <col min="11256" max="11256" width="8.7109375" style="251" customWidth="1"/>
    <col min="11257" max="11258" width="8" style="251" customWidth="1"/>
    <col min="11259" max="11259" width="8.7109375" style="251" customWidth="1"/>
    <col min="11260" max="11261" width="8" style="251" customWidth="1"/>
    <col min="11262" max="11262" width="8.7109375" style="251" customWidth="1"/>
    <col min="11263" max="11263" width="8" style="251" customWidth="1"/>
    <col min="11264" max="11264" width="8.7109375" style="251" customWidth="1"/>
    <col min="11265" max="11265" width="4.5703125" style="251" customWidth="1"/>
    <col min="11266" max="11387" width="10.28515625" style="251"/>
    <col min="11388" max="11388" width="20" style="251" customWidth="1"/>
    <col min="11389" max="11390" width="0" style="251" hidden="1" customWidth="1"/>
    <col min="11391" max="11391" width="3" style="251" bestFit="1" customWidth="1"/>
    <col min="11392" max="11401" width="8" style="251" customWidth="1"/>
    <col min="11402" max="11402" width="20.28515625" style="251" customWidth="1"/>
    <col min="11403" max="11403" width="3" style="251" customWidth="1"/>
    <col min="11404" max="11413" width="8" style="251" customWidth="1"/>
    <col min="11414" max="11414" width="20.28515625" style="251" customWidth="1"/>
    <col min="11415" max="11415" width="3" style="251" customWidth="1"/>
    <col min="11416" max="11426" width="8" style="251" customWidth="1"/>
    <col min="11427" max="11427" width="19.7109375" style="251" customWidth="1"/>
    <col min="11428" max="11428" width="3" style="251" customWidth="1"/>
    <col min="11429" max="11438" width="8" style="251" customWidth="1"/>
    <col min="11439" max="11439" width="19.7109375" style="251" customWidth="1"/>
    <col min="11440" max="11440" width="3" style="251" customWidth="1"/>
    <col min="11441" max="11451" width="8" style="251" customWidth="1"/>
    <col min="11452" max="11452" width="20" style="251" customWidth="1"/>
    <col min="11453" max="11453" width="3" style="251" customWidth="1"/>
    <col min="11454" max="11455" width="8" style="251" customWidth="1"/>
    <col min="11456" max="11456" width="9.5703125" style="251" customWidth="1"/>
    <col min="11457" max="11459" width="8" style="251" customWidth="1"/>
    <col min="11460" max="11460" width="8.5703125" style="251" customWidth="1"/>
    <col min="11461" max="11461" width="8" style="251" customWidth="1"/>
    <col min="11462" max="11462" width="9.7109375" style="251" customWidth="1"/>
    <col min="11463" max="11463" width="19.7109375" style="251" customWidth="1"/>
    <col min="11464" max="11464" width="3" style="251" customWidth="1"/>
    <col min="11465" max="11469" width="8" style="251" customWidth="1"/>
    <col min="11470" max="11470" width="8.5703125" style="251" customWidth="1"/>
    <col min="11471" max="11473" width="8" style="251" customWidth="1"/>
    <col min="11474" max="11474" width="20" style="251" customWidth="1"/>
    <col min="11475" max="11475" width="3" style="251" customWidth="1"/>
    <col min="11476" max="11478" width="8" style="251" customWidth="1"/>
    <col min="11479" max="11479" width="8.5703125" style="251" customWidth="1"/>
    <col min="11480" max="11484" width="8" style="251" customWidth="1"/>
    <col min="11485" max="11485" width="19.7109375" style="251" customWidth="1"/>
    <col min="11486" max="11486" width="3" style="251" customWidth="1"/>
    <col min="11487" max="11490" width="8" style="251" customWidth="1"/>
    <col min="11491" max="11491" width="8.5703125" style="251" customWidth="1"/>
    <col min="11492" max="11496" width="8" style="251" customWidth="1"/>
    <col min="11497" max="11497" width="20.28515625" style="251" customWidth="1"/>
    <col min="11498" max="11498" width="3" style="251" customWidth="1"/>
    <col min="11499" max="11499" width="8" style="251" customWidth="1"/>
    <col min="11500" max="11500" width="8.7109375" style="251" customWidth="1"/>
    <col min="11501" max="11501" width="8.5703125" style="251" customWidth="1"/>
    <col min="11502" max="11503" width="8" style="251" customWidth="1"/>
    <col min="11504" max="11504" width="8.7109375" style="251" customWidth="1"/>
    <col min="11505" max="11505" width="8" style="251" customWidth="1"/>
    <col min="11506" max="11506" width="8.7109375" style="251" customWidth="1"/>
    <col min="11507" max="11507" width="8.5703125" style="251" customWidth="1"/>
    <col min="11508" max="11508" width="8" style="251" customWidth="1"/>
    <col min="11509" max="11509" width="19.5703125" style="251" customWidth="1"/>
    <col min="11510" max="11510" width="3" style="251" customWidth="1"/>
    <col min="11511" max="11511" width="8" style="251" customWidth="1"/>
    <col min="11512" max="11512" width="8.7109375" style="251" customWidth="1"/>
    <col min="11513" max="11514" width="8" style="251" customWidth="1"/>
    <col min="11515" max="11515" width="8.7109375" style="251" customWidth="1"/>
    <col min="11516" max="11517" width="8" style="251" customWidth="1"/>
    <col min="11518" max="11518" width="8.7109375" style="251" customWidth="1"/>
    <col min="11519" max="11519" width="8" style="251" customWidth="1"/>
    <col min="11520" max="11520" width="8.7109375" style="251" customWidth="1"/>
    <col min="11521" max="11521" width="4.5703125" style="251" customWidth="1"/>
    <col min="11522" max="11643" width="10.28515625" style="251"/>
    <col min="11644" max="11644" width="20" style="251" customWidth="1"/>
    <col min="11645" max="11646" width="0" style="251" hidden="1" customWidth="1"/>
    <col min="11647" max="11647" width="3" style="251" bestFit="1" customWidth="1"/>
    <col min="11648" max="11657" width="8" style="251" customWidth="1"/>
    <col min="11658" max="11658" width="20.28515625" style="251" customWidth="1"/>
    <col min="11659" max="11659" width="3" style="251" customWidth="1"/>
    <col min="11660" max="11669" width="8" style="251" customWidth="1"/>
    <col min="11670" max="11670" width="20.28515625" style="251" customWidth="1"/>
    <col min="11671" max="11671" width="3" style="251" customWidth="1"/>
    <col min="11672" max="11682" width="8" style="251" customWidth="1"/>
    <col min="11683" max="11683" width="19.7109375" style="251" customWidth="1"/>
    <col min="11684" max="11684" width="3" style="251" customWidth="1"/>
    <col min="11685" max="11694" width="8" style="251" customWidth="1"/>
    <col min="11695" max="11695" width="19.7109375" style="251" customWidth="1"/>
    <col min="11696" max="11696" width="3" style="251" customWidth="1"/>
    <col min="11697" max="11707" width="8" style="251" customWidth="1"/>
    <col min="11708" max="11708" width="20" style="251" customWidth="1"/>
    <col min="11709" max="11709" width="3" style="251" customWidth="1"/>
    <col min="11710" max="11711" width="8" style="251" customWidth="1"/>
    <col min="11712" max="11712" width="9.5703125" style="251" customWidth="1"/>
    <col min="11713" max="11715" width="8" style="251" customWidth="1"/>
    <col min="11716" max="11716" width="8.5703125" style="251" customWidth="1"/>
    <col min="11717" max="11717" width="8" style="251" customWidth="1"/>
    <col min="11718" max="11718" width="9.7109375" style="251" customWidth="1"/>
    <col min="11719" max="11719" width="19.7109375" style="251" customWidth="1"/>
    <col min="11720" max="11720" width="3" style="251" customWidth="1"/>
    <col min="11721" max="11725" width="8" style="251" customWidth="1"/>
    <col min="11726" max="11726" width="8.5703125" style="251" customWidth="1"/>
    <col min="11727" max="11729" width="8" style="251" customWidth="1"/>
    <col min="11730" max="11730" width="20" style="251" customWidth="1"/>
    <col min="11731" max="11731" width="3" style="251" customWidth="1"/>
    <col min="11732" max="11734" width="8" style="251" customWidth="1"/>
    <col min="11735" max="11735" width="8.5703125" style="251" customWidth="1"/>
    <col min="11736" max="11740" width="8" style="251" customWidth="1"/>
    <col min="11741" max="11741" width="19.7109375" style="251" customWidth="1"/>
    <col min="11742" max="11742" width="3" style="251" customWidth="1"/>
    <col min="11743" max="11746" width="8" style="251" customWidth="1"/>
    <col min="11747" max="11747" width="8.5703125" style="251" customWidth="1"/>
    <col min="11748" max="11752" width="8" style="251" customWidth="1"/>
    <col min="11753" max="11753" width="20.28515625" style="251" customWidth="1"/>
    <col min="11754" max="11754" width="3" style="251" customWidth="1"/>
    <col min="11755" max="11755" width="8" style="251" customWidth="1"/>
    <col min="11756" max="11756" width="8.7109375" style="251" customWidth="1"/>
    <col min="11757" max="11757" width="8.5703125" style="251" customWidth="1"/>
    <col min="11758" max="11759" width="8" style="251" customWidth="1"/>
    <col min="11760" max="11760" width="8.7109375" style="251" customWidth="1"/>
    <col min="11761" max="11761" width="8" style="251" customWidth="1"/>
    <col min="11762" max="11762" width="8.7109375" style="251" customWidth="1"/>
    <col min="11763" max="11763" width="8.5703125" style="251" customWidth="1"/>
    <col min="11764" max="11764" width="8" style="251" customWidth="1"/>
    <col min="11765" max="11765" width="19.5703125" style="251" customWidth="1"/>
    <col min="11766" max="11766" width="3" style="251" customWidth="1"/>
    <col min="11767" max="11767" width="8" style="251" customWidth="1"/>
    <col min="11768" max="11768" width="8.7109375" style="251" customWidth="1"/>
    <col min="11769" max="11770" width="8" style="251" customWidth="1"/>
    <col min="11771" max="11771" width="8.7109375" style="251" customWidth="1"/>
    <col min="11772" max="11773" width="8" style="251" customWidth="1"/>
    <col min="11774" max="11774" width="8.7109375" style="251" customWidth="1"/>
    <col min="11775" max="11775" width="8" style="251" customWidth="1"/>
    <col min="11776" max="11776" width="8.7109375" style="251" customWidth="1"/>
    <col min="11777" max="11777" width="4.5703125" style="251" customWidth="1"/>
    <col min="11778" max="11899" width="10.28515625" style="251"/>
    <col min="11900" max="11900" width="20" style="251" customWidth="1"/>
    <col min="11901" max="11902" width="0" style="251" hidden="1" customWidth="1"/>
    <col min="11903" max="11903" width="3" style="251" bestFit="1" customWidth="1"/>
    <col min="11904" max="11913" width="8" style="251" customWidth="1"/>
    <col min="11914" max="11914" width="20.28515625" style="251" customWidth="1"/>
    <col min="11915" max="11915" width="3" style="251" customWidth="1"/>
    <col min="11916" max="11925" width="8" style="251" customWidth="1"/>
    <col min="11926" max="11926" width="20.28515625" style="251" customWidth="1"/>
    <col min="11927" max="11927" width="3" style="251" customWidth="1"/>
    <col min="11928" max="11938" width="8" style="251" customWidth="1"/>
    <col min="11939" max="11939" width="19.7109375" style="251" customWidth="1"/>
    <col min="11940" max="11940" width="3" style="251" customWidth="1"/>
    <col min="11941" max="11950" width="8" style="251" customWidth="1"/>
    <col min="11951" max="11951" width="19.7109375" style="251" customWidth="1"/>
    <col min="11952" max="11952" width="3" style="251" customWidth="1"/>
    <col min="11953" max="11963" width="8" style="251" customWidth="1"/>
    <col min="11964" max="11964" width="20" style="251" customWidth="1"/>
    <col min="11965" max="11965" width="3" style="251" customWidth="1"/>
    <col min="11966" max="11967" width="8" style="251" customWidth="1"/>
    <col min="11968" max="11968" width="9.5703125" style="251" customWidth="1"/>
    <col min="11969" max="11971" width="8" style="251" customWidth="1"/>
    <col min="11972" max="11972" width="8.5703125" style="251" customWidth="1"/>
    <col min="11973" max="11973" width="8" style="251" customWidth="1"/>
    <col min="11974" max="11974" width="9.7109375" style="251" customWidth="1"/>
    <col min="11975" max="11975" width="19.7109375" style="251" customWidth="1"/>
    <col min="11976" max="11976" width="3" style="251" customWidth="1"/>
    <col min="11977" max="11981" width="8" style="251" customWidth="1"/>
    <col min="11982" max="11982" width="8.5703125" style="251" customWidth="1"/>
    <col min="11983" max="11985" width="8" style="251" customWidth="1"/>
    <col min="11986" max="11986" width="20" style="251" customWidth="1"/>
    <col min="11987" max="11987" width="3" style="251" customWidth="1"/>
    <col min="11988" max="11990" width="8" style="251" customWidth="1"/>
    <col min="11991" max="11991" width="8.5703125" style="251" customWidth="1"/>
    <col min="11992" max="11996" width="8" style="251" customWidth="1"/>
    <col min="11997" max="11997" width="19.7109375" style="251" customWidth="1"/>
    <col min="11998" max="11998" width="3" style="251" customWidth="1"/>
    <col min="11999" max="12002" width="8" style="251" customWidth="1"/>
    <col min="12003" max="12003" width="8.5703125" style="251" customWidth="1"/>
    <col min="12004" max="12008" width="8" style="251" customWidth="1"/>
    <col min="12009" max="12009" width="20.28515625" style="251" customWidth="1"/>
    <col min="12010" max="12010" width="3" style="251" customWidth="1"/>
    <col min="12011" max="12011" width="8" style="251" customWidth="1"/>
    <col min="12012" max="12012" width="8.7109375" style="251" customWidth="1"/>
    <col min="12013" max="12013" width="8.5703125" style="251" customWidth="1"/>
    <col min="12014" max="12015" width="8" style="251" customWidth="1"/>
    <col min="12016" max="12016" width="8.7109375" style="251" customWidth="1"/>
    <col min="12017" max="12017" width="8" style="251" customWidth="1"/>
    <col min="12018" max="12018" width="8.7109375" style="251" customWidth="1"/>
    <col min="12019" max="12019" width="8.5703125" style="251" customWidth="1"/>
    <col min="12020" max="12020" width="8" style="251" customWidth="1"/>
    <col min="12021" max="12021" width="19.5703125" style="251" customWidth="1"/>
    <col min="12022" max="12022" width="3" style="251" customWidth="1"/>
    <col min="12023" max="12023" width="8" style="251" customWidth="1"/>
    <col min="12024" max="12024" width="8.7109375" style="251" customWidth="1"/>
    <col min="12025" max="12026" width="8" style="251" customWidth="1"/>
    <col min="12027" max="12027" width="8.7109375" style="251" customWidth="1"/>
    <col min="12028" max="12029" width="8" style="251" customWidth="1"/>
    <col min="12030" max="12030" width="8.7109375" style="251" customWidth="1"/>
    <col min="12031" max="12031" width="8" style="251" customWidth="1"/>
    <col min="12032" max="12032" width="8.7109375" style="251" customWidth="1"/>
    <col min="12033" max="12033" width="4.5703125" style="251" customWidth="1"/>
    <col min="12034" max="12155" width="10.28515625" style="251"/>
    <col min="12156" max="12156" width="20" style="251" customWidth="1"/>
    <col min="12157" max="12158" width="0" style="251" hidden="1" customWidth="1"/>
    <col min="12159" max="12159" width="3" style="251" bestFit="1" customWidth="1"/>
    <col min="12160" max="12169" width="8" style="251" customWidth="1"/>
    <col min="12170" max="12170" width="20.28515625" style="251" customWidth="1"/>
    <col min="12171" max="12171" width="3" style="251" customWidth="1"/>
    <col min="12172" max="12181" width="8" style="251" customWidth="1"/>
    <col min="12182" max="12182" width="20.28515625" style="251" customWidth="1"/>
    <col min="12183" max="12183" width="3" style="251" customWidth="1"/>
    <col min="12184" max="12194" width="8" style="251" customWidth="1"/>
    <col min="12195" max="12195" width="19.7109375" style="251" customWidth="1"/>
    <col min="12196" max="12196" width="3" style="251" customWidth="1"/>
    <col min="12197" max="12206" width="8" style="251" customWidth="1"/>
    <col min="12207" max="12207" width="19.7109375" style="251" customWidth="1"/>
    <col min="12208" max="12208" width="3" style="251" customWidth="1"/>
    <col min="12209" max="12219" width="8" style="251" customWidth="1"/>
    <col min="12220" max="12220" width="20" style="251" customWidth="1"/>
    <col min="12221" max="12221" width="3" style="251" customWidth="1"/>
    <col min="12222" max="12223" width="8" style="251" customWidth="1"/>
    <col min="12224" max="12224" width="9.5703125" style="251" customWidth="1"/>
    <col min="12225" max="12227" width="8" style="251" customWidth="1"/>
    <col min="12228" max="12228" width="8.5703125" style="251" customWidth="1"/>
    <col min="12229" max="12229" width="8" style="251" customWidth="1"/>
    <col min="12230" max="12230" width="9.7109375" style="251" customWidth="1"/>
    <col min="12231" max="12231" width="19.7109375" style="251" customWidth="1"/>
    <col min="12232" max="12232" width="3" style="251" customWidth="1"/>
    <col min="12233" max="12237" width="8" style="251" customWidth="1"/>
    <col min="12238" max="12238" width="8.5703125" style="251" customWidth="1"/>
    <col min="12239" max="12241" width="8" style="251" customWidth="1"/>
    <col min="12242" max="12242" width="20" style="251" customWidth="1"/>
    <col min="12243" max="12243" width="3" style="251" customWidth="1"/>
    <col min="12244" max="12246" width="8" style="251" customWidth="1"/>
    <col min="12247" max="12247" width="8.5703125" style="251" customWidth="1"/>
    <col min="12248" max="12252" width="8" style="251" customWidth="1"/>
    <col min="12253" max="12253" width="19.7109375" style="251" customWidth="1"/>
    <col min="12254" max="12254" width="3" style="251" customWidth="1"/>
    <col min="12255" max="12258" width="8" style="251" customWidth="1"/>
    <col min="12259" max="12259" width="8.5703125" style="251" customWidth="1"/>
    <col min="12260" max="12264" width="8" style="251" customWidth="1"/>
    <col min="12265" max="12265" width="20.28515625" style="251" customWidth="1"/>
    <col min="12266" max="12266" width="3" style="251" customWidth="1"/>
    <col min="12267" max="12267" width="8" style="251" customWidth="1"/>
    <col min="12268" max="12268" width="8.7109375" style="251" customWidth="1"/>
    <col min="12269" max="12269" width="8.5703125" style="251" customWidth="1"/>
    <col min="12270" max="12271" width="8" style="251" customWidth="1"/>
    <col min="12272" max="12272" width="8.7109375" style="251" customWidth="1"/>
    <col min="12273" max="12273" width="8" style="251" customWidth="1"/>
    <col min="12274" max="12274" width="8.7109375" style="251" customWidth="1"/>
    <col min="12275" max="12275" width="8.5703125" style="251" customWidth="1"/>
    <col min="12276" max="12276" width="8" style="251" customWidth="1"/>
    <col min="12277" max="12277" width="19.5703125" style="251" customWidth="1"/>
    <col min="12278" max="12278" width="3" style="251" customWidth="1"/>
    <col min="12279" max="12279" width="8" style="251" customWidth="1"/>
    <col min="12280" max="12280" width="8.7109375" style="251" customWidth="1"/>
    <col min="12281" max="12282" width="8" style="251" customWidth="1"/>
    <col min="12283" max="12283" width="8.7109375" style="251" customWidth="1"/>
    <col min="12284" max="12285" width="8" style="251" customWidth="1"/>
    <col min="12286" max="12286" width="8.7109375" style="251" customWidth="1"/>
    <col min="12287" max="12287" width="8" style="251" customWidth="1"/>
    <col min="12288" max="12288" width="8.7109375" style="251" customWidth="1"/>
    <col min="12289" max="12289" width="4.5703125" style="251" customWidth="1"/>
    <col min="12290" max="12411" width="10.28515625" style="251"/>
    <col min="12412" max="12412" width="20" style="251" customWidth="1"/>
    <col min="12413" max="12414" width="0" style="251" hidden="1" customWidth="1"/>
    <col min="12415" max="12415" width="3" style="251" bestFit="1" customWidth="1"/>
    <col min="12416" max="12425" width="8" style="251" customWidth="1"/>
    <col min="12426" max="12426" width="20.28515625" style="251" customWidth="1"/>
    <col min="12427" max="12427" width="3" style="251" customWidth="1"/>
    <col min="12428" max="12437" width="8" style="251" customWidth="1"/>
    <col min="12438" max="12438" width="20.28515625" style="251" customWidth="1"/>
    <col min="12439" max="12439" width="3" style="251" customWidth="1"/>
    <col min="12440" max="12450" width="8" style="251" customWidth="1"/>
    <col min="12451" max="12451" width="19.7109375" style="251" customWidth="1"/>
    <col min="12452" max="12452" width="3" style="251" customWidth="1"/>
    <col min="12453" max="12462" width="8" style="251" customWidth="1"/>
    <col min="12463" max="12463" width="19.7109375" style="251" customWidth="1"/>
    <col min="12464" max="12464" width="3" style="251" customWidth="1"/>
    <col min="12465" max="12475" width="8" style="251" customWidth="1"/>
    <col min="12476" max="12476" width="20" style="251" customWidth="1"/>
    <col min="12477" max="12477" width="3" style="251" customWidth="1"/>
    <col min="12478" max="12479" width="8" style="251" customWidth="1"/>
    <col min="12480" max="12480" width="9.5703125" style="251" customWidth="1"/>
    <col min="12481" max="12483" width="8" style="251" customWidth="1"/>
    <col min="12484" max="12484" width="8.5703125" style="251" customWidth="1"/>
    <col min="12485" max="12485" width="8" style="251" customWidth="1"/>
    <col min="12486" max="12486" width="9.7109375" style="251" customWidth="1"/>
    <col min="12487" max="12487" width="19.7109375" style="251" customWidth="1"/>
    <col min="12488" max="12488" width="3" style="251" customWidth="1"/>
    <col min="12489" max="12493" width="8" style="251" customWidth="1"/>
    <col min="12494" max="12494" width="8.5703125" style="251" customWidth="1"/>
    <col min="12495" max="12497" width="8" style="251" customWidth="1"/>
    <col min="12498" max="12498" width="20" style="251" customWidth="1"/>
    <col min="12499" max="12499" width="3" style="251" customWidth="1"/>
    <col min="12500" max="12502" width="8" style="251" customWidth="1"/>
    <col min="12503" max="12503" width="8.5703125" style="251" customWidth="1"/>
    <col min="12504" max="12508" width="8" style="251" customWidth="1"/>
    <col min="12509" max="12509" width="19.7109375" style="251" customWidth="1"/>
    <col min="12510" max="12510" width="3" style="251" customWidth="1"/>
    <col min="12511" max="12514" width="8" style="251" customWidth="1"/>
    <col min="12515" max="12515" width="8.5703125" style="251" customWidth="1"/>
    <col min="12516" max="12520" width="8" style="251" customWidth="1"/>
    <col min="12521" max="12521" width="20.28515625" style="251" customWidth="1"/>
    <col min="12522" max="12522" width="3" style="251" customWidth="1"/>
    <col min="12523" max="12523" width="8" style="251" customWidth="1"/>
    <col min="12524" max="12524" width="8.7109375" style="251" customWidth="1"/>
    <col min="12525" max="12525" width="8.5703125" style="251" customWidth="1"/>
    <col min="12526" max="12527" width="8" style="251" customWidth="1"/>
    <col min="12528" max="12528" width="8.7109375" style="251" customWidth="1"/>
    <col min="12529" max="12529" width="8" style="251" customWidth="1"/>
    <col min="12530" max="12530" width="8.7109375" style="251" customWidth="1"/>
    <col min="12531" max="12531" width="8.5703125" style="251" customWidth="1"/>
    <col min="12532" max="12532" width="8" style="251" customWidth="1"/>
    <col min="12533" max="12533" width="19.5703125" style="251" customWidth="1"/>
    <col min="12534" max="12534" width="3" style="251" customWidth="1"/>
    <col min="12535" max="12535" width="8" style="251" customWidth="1"/>
    <col min="12536" max="12536" width="8.7109375" style="251" customWidth="1"/>
    <col min="12537" max="12538" width="8" style="251" customWidth="1"/>
    <col min="12539" max="12539" width="8.7109375" style="251" customWidth="1"/>
    <col min="12540" max="12541" width="8" style="251" customWidth="1"/>
    <col min="12542" max="12542" width="8.7109375" style="251" customWidth="1"/>
    <col min="12543" max="12543" width="8" style="251" customWidth="1"/>
    <col min="12544" max="12544" width="8.7109375" style="251" customWidth="1"/>
    <col min="12545" max="12545" width="4.5703125" style="251" customWidth="1"/>
    <col min="12546" max="12667" width="10.28515625" style="251"/>
    <col min="12668" max="12668" width="20" style="251" customWidth="1"/>
    <col min="12669" max="12670" width="0" style="251" hidden="1" customWidth="1"/>
    <col min="12671" max="12671" width="3" style="251" bestFit="1" customWidth="1"/>
    <col min="12672" max="12681" width="8" style="251" customWidth="1"/>
    <col min="12682" max="12682" width="20.28515625" style="251" customWidth="1"/>
    <col min="12683" max="12683" width="3" style="251" customWidth="1"/>
    <col min="12684" max="12693" width="8" style="251" customWidth="1"/>
    <col min="12694" max="12694" width="20.28515625" style="251" customWidth="1"/>
    <col min="12695" max="12695" width="3" style="251" customWidth="1"/>
    <col min="12696" max="12706" width="8" style="251" customWidth="1"/>
    <col min="12707" max="12707" width="19.7109375" style="251" customWidth="1"/>
    <col min="12708" max="12708" width="3" style="251" customWidth="1"/>
    <col min="12709" max="12718" width="8" style="251" customWidth="1"/>
    <col min="12719" max="12719" width="19.7109375" style="251" customWidth="1"/>
    <col min="12720" max="12720" width="3" style="251" customWidth="1"/>
    <col min="12721" max="12731" width="8" style="251" customWidth="1"/>
    <col min="12732" max="12732" width="20" style="251" customWidth="1"/>
    <col min="12733" max="12733" width="3" style="251" customWidth="1"/>
    <col min="12734" max="12735" width="8" style="251" customWidth="1"/>
    <col min="12736" max="12736" width="9.5703125" style="251" customWidth="1"/>
    <col min="12737" max="12739" width="8" style="251" customWidth="1"/>
    <col min="12740" max="12740" width="8.5703125" style="251" customWidth="1"/>
    <col min="12741" max="12741" width="8" style="251" customWidth="1"/>
    <col min="12742" max="12742" width="9.7109375" style="251" customWidth="1"/>
    <col min="12743" max="12743" width="19.7109375" style="251" customWidth="1"/>
    <col min="12744" max="12744" width="3" style="251" customWidth="1"/>
    <col min="12745" max="12749" width="8" style="251" customWidth="1"/>
    <col min="12750" max="12750" width="8.5703125" style="251" customWidth="1"/>
    <col min="12751" max="12753" width="8" style="251" customWidth="1"/>
    <col min="12754" max="12754" width="20" style="251" customWidth="1"/>
    <col min="12755" max="12755" width="3" style="251" customWidth="1"/>
    <col min="12756" max="12758" width="8" style="251" customWidth="1"/>
    <col min="12759" max="12759" width="8.5703125" style="251" customWidth="1"/>
    <col min="12760" max="12764" width="8" style="251" customWidth="1"/>
    <col min="12765" max="12765" width="19.7109375" style="251" customWidth="1"/>
    <col min="12766" max="12766" width="3" style="251" customWidth="1"/>
    <col min="12767" max="12770" width="8" style="251" customWidth="1"/>
    <col min="12771" max="12771" width="8.5703125" style="251" customWidth="1"/>
    <col min="12772" max="12776" width="8" style="251" customWidth="1"/>
    <col min="12777" max="12777" width="20.28515625" style="251" customWidth="1"/>
    <col min="12778" max="12778" width="3" style="251" customWidth="1"/>
    <col min="12779" max="12779" width="8" style="251" customWidth="1"/>
    <col min="12780" max="12780" width="8.7109375" style="251" customWidth="1"/>
    <col min="12781" max="12781" width="8.5703125" style="251" customWidth="1"/>
    <col min="12782" max="12783" width="8" style="251" customWidth="1"/>
    <col min="12784" max="12784" width="8.7109375" style="251" customWidth="1"/>
    <col min="12785" max="12785" width="8" style="251" customWidth="1"/>
    <col min="12786" max="12786" width="8.7109375" style="251" customWidth="1"/>
    <col min="12787" max="12787" width="8.5703125" style="251" customWidth="1"/>
    <col min="12788" max="12788" width="8" style="251" customWidth="1"/>
    <col min="12789" max="12789" width="19.5703125" style="251" customWidth="1"/>
    <col min="12790" max="12790" width="3" style="251" customWidth="1"/>
    <col min="12791" max="12791" width="8" style="251" customWidth="1"/>
    <col min="12792" max="12792" width="8.7109375" style="251" customWidth="1"/>
    <col min="12793" max="12794" width="8" style="251" customWidth="1"/>
    <col min="12795" max="12795" width="8.7109375" style="251" customWidth="1"/>
    <col min="12796" max="12797" width="8" style="251" customWidth="1"/>
    <col min="12798" max="12798" width="8.7109375" style="251" customWidth="1"/>
    <col min="12799" max="12799" width="8" style="251" customWidth="1"/>
    <col min="12800" max="12800" width="8.7109375" style="251" customWidth="1"/>
    <col min="12801" max="12801" width="4.5703125" style="251" customWidth="1"/>
    <col min="12802" max="12923" width="10.28515625" style="251"/>
    <col min="12924" max="12924" width="20" style="251" customWidth="1"/>
    <col min="12925" max="12926" width="0" style="251" hidden="1" customWidth="1"/>
    <col min="12927" max="12927" width="3" style="251" bestFit="1" customWidth="1"/>
    <col min="12928" max="12937" width="8" style="251" customWidth="1"/>
    <col min="12938" max="12938" width="20.28515625" style="251" customWidth="1"/>
    <col min="12939" max="12939" width="3" style="251" customWidth="1"/>
    <col min="12940" max="12949" width="8" style="251" customWidth="1"/>
    <col min="12950" max="12950" width="20.28515625" style="251" customWidth="1"/>
    <col min="12951" max="12951" width="3" style="251" customWidth="1"/>
    <col min="12952" max="12962" width="8" style="251" customWidth="1"/>
    <col min="12963" max="12963" width="19.7109375" style="251" customWidth="1"/>
    <col min="12964" max="12964" width="3" style="251" customWidth="1"/>
    <col min="12965" max="12974" width="8" style="251" customWidth="1"/>
    <col min="12975" max="12975" width="19.7109375" style="251" customWidth="1"/>
    <col min="12976" max="12976" width="3" style="251" customWidth="1"/>
    <col min="12977" max="12987" width="8" style="251" customWidth="1"/>
    <col min="12988" max="12988" width="20" style="251" customWidth="1"/>
    <col min="12989" max="12989" width="3" style="251" customWidth="1"/>
    <col min="12990" max="12991" width="8" style="251" customWidth="1"/>
    <col min="12992" max="12992" width="9.5703125" style="251" customWidth="1"/>
    <col min="12993" max="12995" width="8" style="251" customWidth="1"/>
    <col min="12996" max="12996" width="8.5703125" style="251" customWidth="1"/>
    <col min="12997" max="12997" width="8" style="251" customWidth="1"/>
    <col min="12998" max="12998" width="9.7109375" style="251" customWidth="1"/>
    <col min="12999" max="12999" width="19.7109375" style="251" customWidth="1"/>
    <col min="13000" max="13000" width="3" style="251" customWidth="1"/>
    <col min="13001" max="13005" width="8" style="251" customWidth="1"/>
    <col min="13006" max="13006" width="8.5703125" style="251" customWidth="1"/>
    <col min="13007" max="13009" width="8" style="251" customWidth="1"/>
    <col min="13010" max="13010" width="20" style="251" customWidth="1"/>
    <col min="13011" max="13011" width="3" style="251" customWidth="1"/>
    <col min="13012" max="13014" width="8" style="251" customWidth="1"/>
    <col min="13015" max="13015" width="8.5703125" style="251" customWidth="1"/>
    <col min="13016" max="13020" width="8" style="251" customWidth="1"/>
    <col min="13021" max="13021" width="19.7109375" style="251" customWidth="1"/>
    <col min="13022" max="13022" width="3" style="251" customWidth="1"/>
    <col min="13023" max="13026" width="8" style="251" customWidth="1"/>
    <col min="13027" max="13027" width="8.5703125" style="251" customWidth="1"/>
    <col min="13028" max="13032" width="8" style="251" customWidth="1"/>
    <col min="13033" max="13033" width="20.28515625" style="251" customWidth="1"/>
    <col min="13034" max="13034" width="3" style="251" customWidth="1"/>
    <col min="13035" max="13035" width="8" style="251" customWidth="1"/>
    <col min="13036" max="13036" width="8.7109375" style="251" customWidth="1"/>
    <col min="13037" max="13037" width="8.5703125" style="251" customWidth="1"/>
    <col min="13038" max="13039" width="8" style="251" customWidth="1"/>
    <col min="13040" max="13040" width="8.7109375" style="251" customWidth="1"/>
    <col min="13041" max="13041" width="8" style="251" customWidth="1"/>
    <col min="13042" max="13042" width="8.7109375" style="251" customWidth="1"/>
    <col min="13043" max="13043" width="8.5703125" style="251" customWidth="1"/>
    <col min="13044" max="13044" width="8" style="251" customWidth="1"/>
    <col min="13045" max="13045" width="19.5703125" style="251" customWidth="1"/>
    <col min="13046" max="13046" width="3" style="251" customWidth="1"/>
    <col min="13047" max="13047" width="8" style="251" customWidth="1"/>
    <col min="13048" max="13048" width="8.7109375" style="251" customWidth="1"/>
    <col min="13049" max="13050" width="8" style="251" customWidth="1"/>
    <col min="13051" max="13051" width="8.7109375" style="251" customWidth="1"/>
    <col min="13052" max="13053" width="8" style="251" customWidth="1"/>
    <col min="13054" max="13054" width="8.7109375" style="251" customWidth="1"/>
    <col min="13055" max="13055" width="8" style="251" customWidth="1"/>
    <col min="13056" max="13056" width="8.7109375" style="251" customWidth="1"/>
    <col min="13057" max="13057" width="4.5703125" style="251" customWidth="1"/>
    <col min="13058" max="13179" width="10.28515625" style="251"/>
    <col min="13180" max="13180" width="20" style="251" customWidth="1"/>
    <col min="13181" max="13182" width="0" style="251" hidden="1" customWidth="1"/>
    <col min="13183" max="13183" width="3" style="251" bestFit="1" customWidth="1"/>
    <col min="13184" max="13193" width="8" style="251" customWidth="1"/>
    <col min="13194" max="13194" width="20.28515625" style="251" customWidth="1"/>
    <col min="13195" max="13195" width="3" style="251" customWidth="1"/>
    <col min="13196" max="13205" width="8" style="251" customWidth="1"/>
    <col min="13206" max="13206" width="20.28515625" style="251" customWidth="1"/>
    <col min="13207" max="13207" width="3" style="251" customWidth="1"/>
    <col min="13208" max="13218" width="8" style="251" customWidth="1"/>
    <col min="13219" max="13219" width="19.7109375" style="251" customWidth="1"/>
    <col min="13220" max="13220" width="3" style="251" customWidth="1"/>
    <col min="13221" max="13230" width="8" style="251" customWidth="1"/>
    <col min="13231" max="13231" width="19.7109375" style="251" customWidth="1"/>
    <col min="13232" max="13232" width="3" style="251" customWidth="1"/>
    <col min="13233" max="13243" width="8" style="251" customWidth="1"/>
    <col min="13244" max="13244" width="20" style="251" customWidth="1"/>
    <col min="13245" max="13245" width="3" style="251" customWidth="1"/>
    <col min="13246" max="13247" width="8" style="251" customWidth="1"/>
    <col min="13248" max="13248" width="9.5703125" style="251" customWidth="1"/>
    <col min="13249" max="13251" width="8" style="251" customWidth="1"/>
    <col min="13252" max="13252" width="8.5703125" style="251" customWidth="1"/>
    <col min="13253" max="13253" width="8" style="251" customWidth="1"/>
    <col min="13254" max="13254" width="9.7109375" style="251" customWidth="1"/>
    <col min="13255" max="13255" width="19.7109375" style="251" customWidth="1"/>
    <col min="13256" max="13256" width="3" style="251" customWidth="1"/>
    <col min="13257" max="13261" width="8" style="251" customWidth="1"/>
    <col min="13262" max="13262" width="8.5703125" style="251" customWidth="1"/>
    <col min="13263" max="13265" width="8" style="251" customWidth="1"/>
    <col min="13266" max="13266" width="20" style="251" customWidth="1"/>
    <col min="13267" max="13267" width="3" style="251" customWidth="1"/>
    <col min="13268" max="13270" width="8" style="251" customWidth="1"/>
    <col min="13271" max="13271" width="8.5703125" style="251" customWidth="1"/>
    <col min="13272" max="13276" width="8" style="251" customWidth="1"/>
    <col min="13277" max="13277" width="19.7109375" style="251" customWidth="1"/>
    <col min="13278" max="13278" width="3" style="251" customWidth="1"/>
    <col min="13279" max="13282" width="8" style="251" customWidth="1"/>
    <col min="13283" max="13283" width="8.5703125" style="251" customWidth="1"/>
    <col min="13284" max="13288" width="8" style="251" customWidth="1"/>
    <col min="13289" max="13289" width="20.28515625" style="251" customWidth="1"/>
    <col min="13290" max="13290" width="3" style="251" customWidth="1"/>
    <col min="13291" max="13291" width="8" style="251" customWidth="1"/>
    <col min="13292" max="13292" width="8.7109375" style="251" customWidth="1"/>
    <col min="13293" max="13293" width="8.5703125" style="251" customWidth="1"/>
    <col min="13294" max="13295" width="8" style="251" customWidth="1"/>
    <col min="13296" max="13296" width="8.7109375" style="251" customWidth="1"/>
    <col min="13297" max="13297" width="8" style="251" customWidth="1"/>
    <col min="13298" max="13298" width="8.7109375" style="251" customWidth="1"/>
    <col min="13299" max="13299" width="8.5703125" style="251" customWidth="1"/>
    <col min="13300" max="13300" width="8" style="251" customWidth="1"/>
    <col min="13301" max="13301" width="19.5703125" style="251" customWidth="1"/>
    <col min="13302" max="13302" width="3" style="251" customWidth="1"/>
    <col min="13303" max="13303" width="8" style="251" customWidth="1"/>
    <col min="13304" max="13304" width="8.7109375" style="251" customWidth="1"/>
    <col min="13305" max="13306" width="8" style="251" customWidth="1"/>
    <col min="13307" max="13307" width="8.7109375" style="251" customWidth="1"/>
    <col min="13308" max="13309" width="8" style="251" customWidth="1"/>
    <col min="13310" max="13310" width="8.7109375" style="251" customWidth="1"/>
    <col min="13311" max="13311" width="8" style="251" customWidth="1"/>
    <col min="13312" max="13312" width="8.7109375" style="251" customWidth="1"/>
    <col min="13313" max="13313" width="4.5703125" style="251" customWidth="1"/>
    <col min="13314" max="13435" width="10.28515625" style="251"/>
    <col min="13436" max="13436" width="20" style="251" customWidth="1"/>
    <col min="13437" max="13438" width="0" style="251" hidden="1" customWidth="1"/>
    <col min="13439" max="13439" width="3" style="251" bestFit="1" customWidth="1"/>
    <col min="13440" max="13449" width="8" style="251" customWidth="1"/>
    <col min="13450" max="13450" width="20.28515625" style="251" customWidth="1"/>
    <col min="13451" max="13451" width="3" style="251" customWidth="1"/>
    <col min="13452" max="13461" width="8" style="251" customWidth="1"/>
    <col min="13462" max="13462" width="20.28515625" style="251" customWidth="1"/>
    <col min="13463" max="13463" width="3" style="251" customWidth="1"/>
    <col min="13464" max="13474" width="8" style="251" customWidth="1"/>
    <col min="13475" max="13475" width="19.7109375" style="251" customWidth="1"/>
    <col min="13476" max="13476" width="3" style="251" customWidth="1"/>
    <col min="13477" max="13486" width="8" style="251" customWidth="1"/>
    <col min="13487" max="13487" width="19.7109375" style="251" customWidth="1"/>
    <col min="13488" max="13488" width="3" style="251" customWidth="1"/>
    <col min="13489" max="13499" width="8" style="251" customWidth="1"/>
    <col min="13500" max="13500" width="20" style="251" customWidth="1"/>
    <col min="13501" max="13501" width="3" style="251" customWidth="1"/>
    <col min="13502" max="13503" width="8" style="251" customWidth="1"/>
    <col min="13504" max="13504" width="9.5703125" style="251" customWidth="1"/>
    <col min="13505" max="13507" width="8" style="251" customWidth="1"/>
    <col min="13508" max="13508" width="8.5703125" style="251" customWidth="1"/>
    <col min="13509" max="13509" width="8" style="251" customWidth="1"/>
    <col min="13510" max="13510" width="9.7109375" style="251" customWidth="1"/>
    <col min="13511" max="13511" width="19.7109375" style="251" customWidth="1"/>
    <col min="13512" max="13512" width="3" style="251" customWidth="1"/>
    <col min="13513" max="13517" width="8" style="251" customWidth="1"/>
    <col min="13518" max="13518" width="8.5703125" style="251" customWidth="1"/>
    <col min="13519" max="13521" width="8" style="251" customWidth="1"/>
    <col min="13522" max="13522" width="20" style="251" customWidth="1"/>
    <col min="13523" max="13523" width="3" style="251" customWidth="1"/>
    <col min="13524" max="13526" width="8" style="251" customWidth="1"/>
    <col min="13527" max="13527" width="8.5703125" style="251" customWidth="1"/>
    <col min="13528" max="13532" width="8" style="251" customWidth="1"/>
    <col min="13533" max="13533" width="19.7109375" style="251" customWidth="1"/>
    <col min="13534" max="13534" width="3" style="251" customWidth="1"/>
    <col min="13535" max="13538" width="8" style="251" customWidth="1"/>
    <col min="13539" max="13539" width="8.5703125" style="251" customWidth="1"/>
    <col min="13540" max="13544" width="8" style="251" customWidth="1"/>
    <col min="13545" max="13545" width="20.28515625" style="251" customWidth="1"/>
    <col min="13546" max="13546" width="3" style="251" customWidth="1"/>
    <col min="13547" max="13547" width="8" style="251" customWidth="1"/>
    <col min="13548" max="13548" width="8.7109375" style="251" customWidth="1"/>
    <col min="13549" max="13549" width="8.5703125" style="251" customWidth="1"/>
    <col min="13550" max="13551" width="8" style="251" customWidth="1"/>
    <col min="13552" max="13552" width="8.7109375" style="251" customWidth="1"/>
    <col min="13553" max="13553" width="8" style="251" customWidth="1"/>
    <col min="13554" max="13554" width="8.7109375" style="251" customWidth="1"/>
    <col min="13555" max="13555" width="8.5703125" style="251" customWidth="1"/>
    <col min="13556" max="13556" width="8" style="251" customWidth="1"/>
    <col min="13557" max="13557" width="19.5703125" style="251" customWidth="1"/>
    <col min="13558" max="13558" width="3" style="251" customWidth="1"/>
    <col min="13559" max="13559" width="8" style="251" customWidth="1"/>
    <col min="13560" max="13560" width="8.7109375" style="251" customWidth="1"/>
    <col min="13561" max="13562" width="8" style="251" customWidth="1"/>
    <col min="13563" max="13563" width="8.7109375" style="251" customWidth="1"/>
    <col min="13564" max="13565" width="8" style="251" customWidth="1"/>
    <col min="13566" max="13566" width="8.7109375" style="251" customWidth="1"/>
    <col min="13567" max="13567" width="8" style="251" customWidth="1"/>
    <col min="13568" max="13568" width="8.7109375" style="251" customWidth="1"/>
    <col min="13569" max="13569" width="4.5703125" style="251" customWidth="1"/>
    <col min="13570" max="13691" width="10.28515625" style="251"/>
    <col min="13692" max="13692" width="20" style="251" customWidth="1"/>
    <col min="13693" max="13694" width="0" style="251" hidden="1" customWidth="1"/>
    <col min="13695" max="13695" width="3" style="251" bestFit="1" customWidth="1"/>
    <col min="13696" max="13705" width="8" style="251" customWidth="1"/>
    <col min="13706" max="13706" width="20.28515625" style="251" customWidth="1"/>
    <col min="13707" max="13707" width="3" style="251" customWidth="1"/>
    <col min="13708" max="13717" width="8" style="251" customWidth="1"/>
    <col min="13718" max="13718" width="20.28515625" style="251" customWidth="1"/>
    <col min="13719" max="13719" width="3" style="251" customWidth="1"/>
    <col min="13720" max="13730" width="8" style="251" customWidth="1"/>
    <col min="13731" max="13731" width="19.7109375" style="251" customWidth="1"/>
    <col min="13732" max="13732" width="3" style="251" customWidth="1"/>
    <col min="13733" max="13742" width="8" style="251" customWidth="1"/>
    <col min="13743" max="13743" width="19.7109375" style="251" customWidth="1"/>
    <col min="13744" max="13744" width="3" style="251" customWidth="1"/>
    <col min="13745" max="13755" width="8" style="251" customWidth="1"/>
    <col min="13756" max="13756" width="20" style="251" customWidth="1"/>
    <col min="13757" max="13757" width="3" style="251" customWidth="1"/>
    <col min="13758" max="13759" width="8" style="251" customWidth="1"/>
    <col min="13760" max="13760" width="9.5703125" style="251" customWidth="1"/>
    <col min="13761" max="13763" width="8" style="251" customWidth="1"/>
    <col min="13764" max="13764" width="8.5703125" style="251" customWidth="1"/>
    <col min="13765" max="13765" width="8" style="251" customWidth="1"/>
    <col min="13766" max="13766" width="9.7109375" style="251" customWidth="1"/>
    <col min="13767" max="13767" width="19.7109375" style="251" customWidth="1"/>
    <col min="13768" max="13768" width="3" style="251" customWidth="1"/>
    <col min="13769" max="13773" width="8" style="251" customWidth="1"/>
    <col min="13774" max="13774" width="8.5703125" style="251" customWidth="1"/>
    <col min="13775" max="13777" width="8" style="251" customWidth="1"/>
    <col min="13778" max="13778" width="20" style="251" customWidth="1"/>
    <col min="13779" max="13779" width="3" style="251" customWidth="1"/>
    <col min="13780" max="13782" width="8" style="251" customWidth="1"/>
    <col min="13783" max="13783" width="8.5703125" style="251" customWidth="1"/>
    <col min="13784" max="13788" width="8" style="251" customWidth="1"/>
    <col min="13789" max="13789" width="19.7109375" style="251" customWidth="1"/>
    <col min="13790" max="13790" width="3" style="251" customWidth="1"/>
    <col min="13791" max="13794" width="8" style="251" customWidth="1"/>
    <col min="13795" max="13795" width="8.5703125" style="251" customWidth="1"/>
    <col min="13796" max="13800" width="8" style="251" customWidth="1"/>
    <col min="13801" max="13801" width="20.28515625" style="251" customWidth="1"/>
    <col min="13802" max="13802" width="3" style="251" customWidth="1"/>
    <col min="13803" max="13803" width="8" style="251" customWidth="1"/>
    <col min="13804" max="13804" width="8.7109375" style="251" customWidth="1"/>
    <col min="13805" max="13805" width="8.5703125" style="251" customWidth="1"/>
    <col min="13806" max="13807" width="8" style="251" customWidth="1"/>
    <col min="13808" max="13808" width="8.7109375" style="251" customWidth="1"/>
    <col min="13809" max="13809" width="8" style="251" customWidth="1"/>
    <col min="13810" max="13810" width="8.7109375" style="251" customWidth="1"/>
    <col min="13811" max="13811" width="8.5703125" style="251" customWidth="1"/>
    <col min="13812" max="13812" width="8" style="251" customWidth="1"/>
    <col min="13813" max="13813" width="19.5703125" style="251" customWidth="1"/>
    <col min="13814" max="13814" width="3" style="251" customWidth="1"/>
    <col min="13815" max="13815" width="8" style="251" customWidth="1"/>
    <col min="13816" max="13816" width="8.7109375" style="251" customWidth="1"/>
    <col min="13817" max="13818" width="8" style="251" customWidth="1"/>
    <col min="13819" max="13819" width="8.7109375" style="251" customWidth="1"/>
    <col min="13820" max="13821" width="8" style="251" customWidth="1"/>
    <col min="13822" max="13822" width="8.7109375" style="251" customWidth="1"/>
    <col min="13823" max="13823" width="8" style="251" customWidth="1"/>
    <col min="13824" max="13824" width="8.7109375" style="251" customWidth="1"/>
    <col min="13825" max="13825" width="4.5703125" style="251" customWidth="1"/>
    <col min="13826" max="13947" width="10.28515625" style="251"/>
    <col min="13948" max="13948" width="20" style="251" customWidth="1"/>
    <col min="13949" max="13950" width="0" style="251" hidden="1" customWidth="1"/>
    <col min="13951" max="13951" width="3" style="251" bestFit="1" customWidth="1"/>
    <col min="13952" max="13961" width="8" style="251" customWidth="1"/>
    <col min="13962" max="13962" width="20.28515625" style="251" customWidth="1"/>
    <col min="13963" max="13963" width="3" style="251" customWidth="1"/>
    <col min="13964" max="13973" width="8" style="251" customWidth="1"/>
    <col min="13974" max="13974" width="20.28515625" style="251" customWidth="1"/>
    <col min="13975" max="13975" width="3" style="251" customWidth="1"/>
    <col min="13976" max="13986" width="8" style="251" customWidth="1"/>
    <col min="13987" max="13987" width="19.7109375" style="251" customWidth="1"/>
    <col min="13988" max="13988" width="3" style="251" customWidth="1"/>
    <col min="13989" max="13998" width="8" style="251" customWidth="1"/>
    <col min="13999" max="13999" width="19.7109375" style="251" customWidth="1"/>
    <col min="14000" max="14000" width="3" style="251" customWidth="1"/>
    <col min="14001" max="14011" width="8" style="251" customWidth="1"/>
    <col min="14012" max="14012" width="20" style="251" customWidth="1"/>
    <col min="14013" max="14013" width="3" style="251" customWidth="1"/>
    <col min="14014" max="14015" width="8" style="251" customWidth="1"/>
    <col min="14016" max="14016" width="9.5703125" style="251" customWidth="1"/>
    <col min="14017" max="14019" width="8" style="251" customWidth="1"/>
    <col min="14020" max="14020" width="8.5703125" style="251" customWidth="1"/>
    <col min="14021" max="14021" width="8" style="251" customWidth="1"/>
    <col min="14022" max="14022" width="9.7109375" style="251" customWidth="1"/>
    <col min="14023" max="14023" width="19.7109375" style="251" customWidth="1"/>
    <col min="14024" max="14024" width="3" style="251" customWidth="1"/>
    <col min="14025" max="14029" width="8" style="251" customWidth="1"/>
    <col min="14030" max="14030" width="8.5703125" style="251" customWidth="1"/>
    <col min="14031" max="14033" width="8" style="251" customWidth="1"/>
    <col min="14034" max="14034" width="20" style="251" customWidth="1"/>
    <col min="14035" max="14035" width="3" style="251" customWidth="1"/>
    <col min="14036" max="14038" width="8" style="251" customWidth="1"/>
    <col min="14039" max="14039" width="8.5703125" style="251" customWidth="1"/>
    <col min="14040" max="14044" width="8" style="251" customWidth="1"/>
    <col min="14045" max="14045" width="19.7109375" style="251" customWidth="1"/>
    <col min="14046" max="14046" width="3" style="251" customWidth="1"/>
    <col min="14047" max="14050" width="8" style="251" customWidth="1"/>
    <col min="14051" max="14051" width="8.5703125" style="251" customWidth="1"/>
    <col min="14052" max="14056" width="8" style="251" customWidth="1"/>
    <col min="14057" max="14057" width="20.28515625" style="251" customWidth="1"/>
    <col min="14058" max="14058" width="3" style="251" customWidth="1"/>
    <col min="14059" max="14059" width="8" style="251" customWidth="1"/>
    <col min="14060" max="14060" width="8.7109375" style="251" customWidth="1"/>
    <col min="14061" max="14061" width="8.5703125" style="251" customWidth="1"/>
    <col min="14062" max="14063" width="8" style="251" customWidth="1"/>
    <col min="14064" max="14064" width="8.7109375" style="251" customWidth="1"/>
    <col min="14065" max="14065" width="8" style="251" customWidth="1"/>
    <col min="14066" max="14066" width="8.7109375" style="251" customWidth="1"/>
    <col min="14067" max="14067" width="8.5703125" style="251" customWidth="1"/>
    <col min="14068" max="14068" width="8" style="251" customWidth="1"/>
    <col min="14069" max="14069" width="19.5703125" style="251" customWidth="1"/>
    <col min="14070" max="14070" width="3" style="251" customWidth="1"/>
    <col min="14071" max="14071" width="8" style="251" customWidth="1"/>
    <col min="14072" max="14072" width="8.7109375" style="251" customWidth="1"/>
    <col min="14073" max="14074" width="8" style="251" customWidth="1"/>
    <col min="14075" max="14075" width="8.7109375" style="251" customWidth="1"/>
    <col min="14076" max="14077" width="8" style="251" customWidth="1"/>
    <col min="14078" max="14078" width="8.7109375" style="251" customWidth="1"/>
    <col min="14079" max="14079" width="8" style="251" customWidth="1"/>
    <col min="14080" max="14080" width="8.7109375" style="251" customWidth="1"/>
    <col min="14081" max="14081" width="4.5703125" style="251" customWidth="1"/>
    <col min="14082" max="14203" width="10.28515625" style="251"/>
    <col min="14204" max="14204" width="20" style="251" customWidth="1"/>
    <col min="14205" max="14206" width="0" style="251" hidden="1" customWidth="1"/>
    <col min="14207" max="14207" width="3" style="251" bestFit="1" customWidth="1"/>
    <col min="14208" max="14217" width="8" style="251" customWidth="1"/>
    <col min="14218" max="14218" width="20.28515625" style="251" customWidth="1"/>
    <col min="14219" max="14219" width="3" style="251" customWidth="1"/>
    <col min="14220" max="14229" width="8" style="251" customWidth="1"/>
    <col min="14230" max="14230" width="20.28515625" style="251" customWidth="1"/>
    <col min="14231" max="14231" width="3" style="251" customWidth="1"/>
    <col min="14232" max="14242" width="8" style="251" customWidth="1"/>
    <col min="14243" max="14243" width="19.7109375" style="251" customWidth="1"/>
    <col min="14244" max="14244" width="3" style="251" customWidth="1"/>
    <col min="14245" max="14254" width="8" style="251" customWidth="1"/>
    <col min="14255" max="14255" width="19.7109375" style="251" customWidth="1"/>
    <col min="14256" max="14256" width="3" style="251" customWidth="1"/>
    <col min="14257" max="14267" width="8" style="251" customWidth="1"/>
    <col min="14268" max="14268" width="20" style="251" customWidth="1"/>
    <col min="14269" max="14269" width="3" style="251" customWidth="1"/>
    <col min="14270" max="14271" width="8" style="251" customWidth="1"/>
    <col min="14272" max="14272" width="9.5703125" style="251" customWidth="1"/>
    <col min="14273" max="14275" width="8" style="251" customWidth="1"/>
    <col min="14276" max="14276" width="8.5703125" style="251" customWidth="1"/>
    <col min="14277" max="14277" width="8" style="251" customWidth="1"/>
    <col min="14278" max="14278" width="9.7109375" style="251" customWidth="1"/>
    <col min="14279" max="14279" width="19.7109375" style="251" customWidth="1"/>
    <col min="14280" max="14280" width="3" style="251" customWidth="1"/>
    <col min="14281" max="14285" width="8" style="251" customWidth="1"/>
    <col min="14286" max="14286" width="8.5703125" style="251" customWidth="1"/>
    <col min="14287" max="14289" width="8" style="251" customWidth="1"/>
    <col min="14290" max="14290" width="20" style="251" customWidth="1"/>
    <col min="14291" max="14291" width="3" style="251" customWidth="1"/>
    <col min="14292" max="14294" width="8" style="251" customWidth="1"/>
    <col min="14295" max="14295" width="8.5703125" style="251" customWidth="1"/>
    <col min="14296" max="14300" width="8" style="251" customWidth="1"/>
    <col min="14301" max="14301" width="19.7109375" style="251" customWidth="1"/>
    <col min="14302" max="14302" width="3" style="251" customWidth="1"/>
    <col min="14303" max="14306" width="8" style="251" customWidth="1"/>
    <col min="14307" max="14307" width="8.5703125" style="251" customWidth="1"/>
    <col min="14308" max="14312" width="8" style="251" customWidth="1"/>
    <col min="14313" max="14313" width="20.28515625" style="251" customWidth="1"/>
    <col min="14314" max="14314" width="3" style="251" customWidth="1"/>
    <col min="14315" max="14315" width="8" style="251" customWidth="1"/>
    <col min="14316" max="14316" width="8.7109375" style="251" customWidth="1"/>
    <col min="14317" max="14317" width="8.5703125" style="251" customWidth="1"/>
    <col min="14318" max="14319" width="8" style="251" customWidth="1"/>
    <col min="14320" max="14320" width="8.7109375" style="251" customWidth="1"/>
    <col min="14321" max="14321" width="8" style="251" customWidth="1"/>
    <col min="14322" max="14322" width="8.7109375" style="251" customWidth="1"/>
    <col min="14323" max="14323" width="8.5703125" style="251" customWidth="1"/>
    <col min="14324" max="14324" width="8" style="251" customWidth="1"/>
    <col min="14325" max="14325" width="19.5703125" style="251" customWidth="1"/>
    <col min="14326" max="14326" width="3" style="251" customWidth="1"/>
    <col min="14327" max="14327" width="8" style="251" customWidth="1"/>
    <col min="14328" max="14328" width="8.7109375" style="251" customWidth="1"/>
    <col min="14329" max="14330" width="8" style="251" customWidth="1"/>
    <col min="14331" max="14331" width="8.7109375" style="251" customWidth="1"/>
    <col min="14332" max="14333" width="8" style="251" customWidth="1"/>
    <col min="14334" max="14334" width="8.7109375" style="251" customWidth="1"/>
    <col min="14335" max="14335" width="8" style="251" customWidth="1"/>
    <col min="14336" max="14336" width="8.7109375" style="251" customWidth="1"/>
    <col min="14337" max="14337" width="4.5703125" style="251" customWidth="1"/>
    <col min="14338" max="14459" width="10.28515625" style="251"/>
    <col min="14460" max="14460" width="20" style="251" customWidth="1"/>
    <col min="14461" max="14462" width="0" style="251" hidden="1" customWidth="1"/>
    <col min="14463" max="14463" width="3" style="251" bestFit="1" customWidth="1"/>
    <col min="14464" max="14473" width="8" style="251" customWidth="1"/>
    <col min="14474" max="14474" width="20.28515625" style="251" customWidth="1"/>
    <col min="14475" max="14475" width="3" style="251" customWidth="1"/>
    <col min="14476" max="14485" width="8" style="251" customWidth="1"/>
    <col min="14486" max="14486" width="20.28515625" style="251" customWidth="1"/>
    <col min="14487" max="14487" width="3" style="251" customWidth="1"/>
    <col min="14488" max="14498" width="8" style="251" customWidth="1"/>
    <col min="14499" max="14499" width="19.7109375" style="251" customWidth="1"/>
    <col min="14500" max="14500" width="3" style="251" customWidth="1"/>
    <col min="14501" max="14510" width="8" style="251" customWidth="1"/>
    <col min="14511" max="14511" width="19.7109375" style="251" customWidth="1"/>
    <col min="14512" max="14512" width="3" style="251" customWidth="1"/>
    <col min="14513" max="14523" width="8" style="251" customWidth="1"/>
    <col min="14524" max="14524" width="20" style="251" customWidth="1"/>
    <col min="14525" max="14525" width="3" style="251" customWidth="1"/>
    <col min="14526" max="14527" width="8" style="251" customWidth="1"/>
    <col min="14528" max="14528" width="9.5703125" style="251" customWidth="1"/>
    <col min="14529" max="14531" width="8" style="251" customWidth="1"/>
    <col min="14532" max="14532" width="8.5703125" style="251" customWidth="1"/>
    <col min="14533" max="14533" width="8" style="251" customWidth="1"/>
    <col min="14534" max="14534" width="9.7109375" style="251" customWidth="1"/>
    <col min="14535" max="14535" width="19.7109375" style="251" customWidth="1"/>
    <col min="14536" max="14536" width="3" style="251" customWidth="1"/>
    <col min="14537" max="14541" width="8" style="251" customWidth="1"/>
    <col min="14542" max="14542" width="8.5703125" style="251" customWidth="1"/>
    <col min="14543" max="14545" width="8" style="251" customWidth="1"/>
    <col min="14546" max="14546" width="20" style="251" customWidth="1"/>
    <col min="14547" max="14547" width="3" style="251" customWidth="1"/>
    <col min="14548" max="14550" width="8" style="251" customWidth="1"/>
    <col min="14551" max="14551" width="8.5703125" style="251" customWidth="1"/>
    <col min="14552" max="14556" width="8" style="251" customWidth="1"/>
    <col min="14557" max="14557" width="19.7109375" style="251" customWidth="1"/>
    <col min="14558" max="14558" width="3" style="251" customWidth="1"/>
    <col min="14559" max="14562" width="8" style="251" customWidth="1"/>
    <col min="14563" max="14563" width="8.5703125" style="251" customWidth="1"/>
    <col min="14564" max="14568" width="8" style="251" customWidth="1"/>
    <col min="14569" max="14569" width="20.28515625" style="251" customWidth="1"/>
    <col min="14570" max="14570" width="3" style="251" customWidth="1"/>
    <col min="14571" max="14571" width="8" style="251" customWidth="1"/>
    <col min="14572" max="14572" width="8.7109375" style="251" customWidth="1"/>
    <col min="14573" max="14573" width="8.5703125" style="251" customWidth="1"/>
    <col min="14574" max="14575" width="8" style="251" customWidth="1"/>
    <col min="14576" max="14576" width="8.7109375" style="251" customWidth="1"/>
    <col min="14577" max="14577" width="8" style="251" customWidth="1"/>
    <col min="14578" max="14578" width="8.7109375" style="251" customWidth="1"/>
    <col min="14579" max="14579" width="8.5703125" style="251" customWidth="1"/>
    <col min="14580" max="14580" width="8" style="251" customWidth="1"/>
    <col min="14581" max="14581" width="19.5703125" style="251" customWidth="1"/>
    <col min="14582" max="14582" width="3" style="251" customWidth="1"/>
    <col min="14583" max="14583" width="8" style="251" customWidth="1"/>
    <col min="14584" max="14584" width="8.7109375" style="251" customWidth="1"/>
    <col min="14585" max="14586" width="8" style="251" customWidth="1"/>
    <col min="14587" max="14587" width="8.7109375" style="251" customWidth="1"/>
    <col min="14588" max="14589" width="8" style="251" customWidth="1"/>
    <col min="14590" max="14590" width="8.7109375" style="251" customWidth="1"/>
    <col min="14591" max="14591" width="8" style="251" customWidth="1"/>
    <col min="14592" max="14592" width="8.7109375" style="251" customWidth="1"/>
    <col min="14593" max="14593" width="4.5703125" style="251" customWidth="1"/>
    <col min="14594" max="14715" width="10.28515625" style="251"/>
    <col min="14716" max="14716" width="20" style="251" customWidth="1"/>
    <col min="14717" max="14718" width="0" style="251" hidden="1" customWidth="1"/>
    <col min="14719" max="14719" width="3" style="251" bestFit="1" customWidth="1"/>
    <col min="14720" max="14729" width="8" style="251" customWidth="1"/>
    <col min="14730" max="14730" width="20.28515625" style="251" customWidth="1"/>
    <col min="14731" max="14731" width="3" style="251" customWidth="1"/>
    <col min="14732" max="14741" width="8" style="251" customWidth="1"/>
    <col min="14742" max="14742" width="20.28515625" style="251" customWidth="1"/>
    <col min="14743" max="14743" width="3" style="251" customWidth="1"/>
    <col min="14744" max="14754" width="8" style="251" customWidth="1"/>
    <col min="14755" max="14755" width="19.7109375" style="251" customWidth="1"/>
    <col min="14756" max="14756" width="3" style="251" customWidth="1"/>
    <col min="14757" max="14766" width="8" style="251" customWidth="1"/>
    <col min="14767" max="14767" width="19.7109375" style="251" customWidth="1"/>
    <col min="14768" max="14768" width="3" style="251" customWidth="1"/>
    <col min="14769" max="14779" width="8" style="251" customWidth="1"/>
    <col min="14780" max="14780" width="20" style="251" customWidth="1"/>
    <col min="14781" max="14781" width="3" style="251" customWidth="1"/>
    <col min="14782" max="14783" width="8" style="251" customWidth="1"/>
    <col min="14784" max="14784" width="9.5703125" style="251" customWidth="1"/>
    <col min="14785" max="14787" width="8" style="251" customWidth="1"/>
    <col min="14788" max="14788" width="8.5703125" style="251" customWidth="1"/>
    <col min="14789" max="14789" width="8" style="251" customWidth="1"/>
    <col min="14790" max="14790" width="9.7109375" style="251" customWidth="1"/>
    <col min="14791" max="14791" width="19.7109375" style="251" customWidth="1"/>
    <col min="14792" max="14792" width="3" style="251" customWidth="1"/>
    <col min="14793" max="14797" width="8" style="251" customWidth="1"/>
    <col min="14798" max="14798" width="8.5703125" style="251" customWidth="1"/>
    <col min="14799" max="14801" width="8" style="251" customWidth="1"/>
    <col min="14802" max="14802" width="20" style="251" customWidth="1"/>
    <col min="14803" max="14803" width="3" style="251" customWidth="1"/>
    <col min="14804" max="14806" width="8" style="251" customWidth="1"/>
    <col min="14807" max="14807" width="8.5703125" style="251" customWidth="1"/>
    <col min="14808" max="14812" width="8" style="251" customWidth="1"/>
    <col min="14813" max="14813" width="19.7109375" style="251" customWidth="1"/>
    <col min="14814" max="14814" width="3" style="251" customWidth="1"/>
    <col min="14815" max="14818" width="8" style="251" customWidth="1"/>
    <col min="14819" max="14819" width="8.5703125" style="251" customWidth="1"/>
    <col min="14820" max="14824" width="8" style="251" customWidth="1"/>
    <col min="14825" max="14825" width="20.28515625" style="251" customWidth="1"/>
    <col min="14826" max="14826" width="3" style="251" customWidth="1"/>
    <col min="14827" max="14827" width="8" style="251" customWidth="1"/>
    <col min="14828" max="14828" width="8.7109375" style="251" customWidth="1"/>
    <col min="14829" max="14829" width="8.5703125" style="251" customWidth="1"/>
    <col min="14830" max="14831" width="8" style="251" customWidth="1"/>
    <col min="14832" max="14832" width="8.7109375" style="251" customWidth="1"/>
    <col min="14833" max="14833" width="8" style="251" customWidth="1"/>
    <col min="14834" max="14834" width="8.7109375" style="251" customWidth="1"/>
    <col min="14835" max="14835" width="8.5703125" style="251" customWidth="1"/>
    <col min="14836" max="14836" width="8" style="251" customWidth="1"/>
    <col min="14837" max="14837" width="19.5703125" style="251" customWidth="1"/>
    <col min="14838" max="14838" width="3" style="251" customWidth="1"/>
    <col min="14839" max="14839" width="8" style="251" customWidth="1"/>
    <col min="14840" max="14840" width="8.7109375" style="251" customWidth="1"/>
    <col min="14841" max="14842" width="8" style="251" customWidth="1"/>
    <col min="14843" max="14843" width="8.7109375" style="251" customWidth="1"/>
    <col min="14844" max="14845" width="8" style="251" customWidth="1"/>
    <col min="14846" max="14846" width="8.7109375" style="251" customWidth="1"/>
    <col min="14847" max="14847" width="8" style="251" customWidth="1"/>
    <col min="14848" max="14848" width="8.7109375" style="251" customWidth="1"/>
    <col min="14849" max="14849" width="4.5703125" style="251" customWidth="1"/>
    <col min="14850" max="14971" width="10.28515625" style="251"/>
    <col min="14972" max="14972" width="20" style="251" customWidth="1"/>
    <col min="14973" max="14974" width="0" style="251" hidden="1" customWidth="1"/>
    <col min="14975" max="14975" width="3" style="251" bestFit="1" customWidth="1"/>
    <col min="14976" max="14985" width="8" style="251" customWidth="1"/>
    <col min="14986" max="14986" width="20.28515625" style="251" customWidth="1"/>
    <col min="14987" max="14987" width="3" style="251" customWidth="1"/>
    <col min="14988" max="14997" width="8" style="251" customWidth="1"/>
    <col min="14998" max="14998" width="20.28515625" style="251" customWidth="1"/>
    <col min="14999" max="14999" width="3" style="251" customWidth="1"/>
    <col min="15000" max="15010" width="8" style="251" customWidth="1"/>
    <col min="15011" max="15011" width="19.7109375" style="251" customWidth="1"/>
    <col min="15012" max="15012" width="3" style="251" customWidth="1"/>
    <col min="15013" max="15022" width="8" style="251" customWidth="1"/>
    <col min="15023" max="15023" width="19.7109375" style="251" customWidth="1"/>
    <col min="15024" max="15024" width="3" style="251" customWidth="1"/>
    <col min="15025" max="15035" width="8" style="251" customWidth="1"/>
    <col min="15036" max="15036" width="20" style="251" customWidth="1"/>
    <col min="15037" max="15037" width="3" style="251" customWidth="1"/>
    <col min="15038" max="15039" width="8" style="251" customWidth="1"/>
    <col min="15040" max="15040" width="9.5703125" style="251" customWidth="1"/>
    <col min="15041" max="15043" width="8" style="251" customWidth="1"/>
    <col min="15044" max="15044" width="8.5703125" style="251" customWidth="1"/>
    <col min="15045" max="15045" width="8" style="251" customWidth="1"/>
    <col min="15046" max="15046" width="9.7109375" style="251" customWidth="1"/>
    <col min="15047" max="15047" width="19.7109375" style="251" customWidth="1"/>
    <col min="15048" max="15048" width="3" style="251" customWidth="1"/>
    <col min="15049" max="15053" width="8" style="251" customWidth="1"/>
    <col min="15054" max="15054" width="8.5703125" style="251" customWidth="1"/>
    <col min="15055" max="15057" width="8" style="251" customWidth="1"/>
    <col min="15058" max="15058" width="20" style="251" customWidth="1"/>
    <col min="15059" max="15059" width="3" style="251" customWidth="1"/>
    <col min="15060" max="15062" width="8" style="251" customWidth="1"/>
    <col min="15063" max="15063" width="8.5703125" style="251" customWidth="1"/>
    <col min="15064" max="15068" width="8" style="251" customWidth="1"/>
    <col min="15069" max="15069" width="19.7109375" style="251" customWidth="1"/>
    <col min="15070" max="15070" width="3" style="251" customWidth="1"/>
    <col min="15071" max="15074" width="8" style="251" customWidth="1"/>
    <col min="15075" max="15075" width="8.5703125" style="251" customWidth="1"/>
    <col min="15076" max="15080" width="8" style="251" customWidth="1"/>
    <col min="15081" max="15081" width="20.28515625" style="251" customWidth="1"/>
    <col min="15082" max="15082" width="3" style="251" customWidth="1"/>
    <col min="15083" max="15083" width="8" style="251" customWidth="1"/>
    <col min="15084" max="15084" width="8.7109375" style="251" customWidth="1"/>
    <col min="15085" max="15085" width="8.5703125" style="251" customWidth="1"/>
    <col min="15086" max="15087" width="8" style="251" customWidth="1"/>
    <col min="15088" max="15088" width="8.7109375" style="251" customWidth="1"/>
    <col min="15089" max="15089" width="8" style="251" customWidth="1"/>
    <col min="15090" max="15090" width="8.7109375" style="251" customWidth="1"/>
    <col min="15091" max="15091" width="8.5703125" style="251" customWidth="1"/>
    <col min="15092" max="15092" width="8" style="251" customWidth="1"/>
    <col min="15093" max="15093" width="19.5703125" style="251" customWidth="1"/>
    <col min="15094" max="15094" width="3" style="251" customWidth="1"/>
    <col min="15095" max="15095" width="8" style="251" customWidth="1"/>
    <col min="15096" max="15096" width="8.7109375" style="251" customWidth="1"/>
    <col min="15097" max="15098" width="8" style="251" customWidth="1"/>
    <col min="15099" max="15099" width="8.7109375" style="251" customWidth="1"/>
    <col min="15100" max="15101" width="8" style="251" customWidth="1"/>
    <col min="15102" max="15102" width="8.7109375" style="251" customWidth="1"/>
    <col min="15103" max="15103" width="8" style="251" customWidth="1"/>
    <col min="15104" max="15104" width="8.7109375" style="251" customWidth="1"/>
    <col min="15105" max="15105" width="4.5703125" style="251" customWidth="1"/>
    <col min="15106" max="15227" width="10.28515625" style="251"/>
    <col min="15228" max="15228" width="20" style="251" customWidth="1"/>
    <col min="15229" max="15230" width="0" style="251" hidden="1" customWidth="1"/>
    <col min="15231" max="15231" width="3" style="251" bestFit="1" customWidth="1"/>
    <col min="15232" max="15241" width="8" style="251" customWidth="1"/>
    <col min="15242" max="15242" width="20.28515625" style="251" customWidth="1"/>
    <col min="15243" max="15243" width="3" style="251" customWidth="1"/>
    <col min="15244" max="15253" width="8" style="251" customWidth="1"/>
    <col min="15254" max="15254" width="20.28515625" style="251" customWidth="1"/>
    <col min="15255" max="15255" width="3" style="251" customWidth="1"/>
    <col min="15256" max="15266" width="8" style="251" customWidth="1"/>
    <col min="15267" max="15267" width="19.7109375" style="251" customWidth="1"/>
    <col min="15268" max="15268" width="3" style="251" customWidth="1"/>
    <col min="15269" max="15278" width="8" style="251" customWidth="1"/>
    <col min="15279" max="15279" width="19.7109375" style="251" customWidth="1"/>
    <col min="15280" max="15280" width="3" style="251" customWidth="1"/>
    <col min="15281" max="15291" width="8" style="251" customWidth="1"/>
    <col min="15292" max="15292" width="20" style="251" customWidth="1"/>
    <col min="15293" max="15293" width="3" style="251" customWidth="1"/>
    <col min="15294" max="15295" width="8" style="251" customWidth="1"/>
    <col min="15296" max="15296" width="9.5703125" style="251" customWidth="1"/>
    <col min="15297" max="15299" width="8" style="251" customWidth="1"/>
    <col min="15300" max="15300" width="8.5703125" style="251" customWidth="1"/>
    <col min="15301" max="15301" width="8" style="251" customWidth="1"/>
    <col min="15302" max="15302" width="9.7109375" style="251" customWidth="1"/>
    <col min="15303" max="15303" width="19.7109375" style="251" customWidth="1"/>
    <col min="15304" max="15304" width="3" style="251" customWidth="1"/>
    <col min="15305" max="15309" width="8" style="251" customWidth="1"/>
    <col min="15310" max="15310" width="8.5703125" style="251" customWidth="1"/>
    <col min="15311" max="15313" width="8" style="251" customWidth="1"/>
    <col min="15314" max="15314" width="20" style="251" customWidth="1"/>
    <col min="15315" max="15315" width="3" style="251" customWidth="1"/>
    <col min="15316" max="15318" width="8" style="251" customWidth="1"/>
    <col min="15319" max="15319" width="8.5703125" style="251" customWidth="1"/>
    <col min="15320" max="15324" width="8" style="251" customWidth="1"/>
    <col min="15325" max="15325" width="19.7109375" style="251" customWidth="1"/>
    <col min="15326" max="15326" width="3" style="251" customWidth="1"/>
    <col min="15327" max="15330" width="8" style="251" customWidth="1"/>
    <col min="15331" max="15331" width="8.5703125" style="251" customWidth="1"/>
    <col min="15332" max="15336" width="8" style="251" customWidth="1"/>
    <col min="15337" max="15337" width="20.28515625" style="251" customWidth="1"/>
    <col min="15338" max="15338" width="3" style="251" customWidth="1"/>
    <col min="15339" max="15339" width="8" style="251" customWidth="1"/>
    <col min="15340" max="15340" width="8.7109375" style="251" customWidth="1"/>
    <col min="15341" max="15341" width="8.5703125" style="251" customWidth="1"/>
    <col min="15342" max="15343" width="8" style="251" customWidth="1"/>
    <col min="15344" max="15344" width="8.7109375" style="251" customWidth="1"/>
    <col min="15345" max="15345" width="8" style="251" customWidth="1"/>
    <col min="15346" max="15346" width="8.7109375" style="251" customWidth="1"/>
    <col min="15347" max="15347" width="8.5703125" style="251" customWidth="1"/>
    <col min="15348" max="15348" width="8" style="251" customWidth="1"/>
    <col min="15349" max="15349" width="19.5703125" style="251" customWidth="1"/>
    <col min="15350" max="15350" width="3" style="251" customWidth="1"/>
    <col min="15351" max="15351" width="8" style="251" customWidth="1"/>
    <col min="15352" max="15352" width="8.7109375" style="251" customWidth="1"/>
    <col min="15353" max="15354" width="8" style="251" customWidth="1"/>
    <col min="15355" max="15355" width="8.7109375" style="251" customWidth="1"/>
    <col min="15356" max="15357" width="8" style="251" customWidth="1"/>
    <col min="15358" max="15358" width="8.7109375" style="251" customWidth="1"/>
    <col min="15359" max="15359" width="8" style="251" customWidth="1"/>
    <col min="15360" max="15360" width="8.7109375" style="251" customWidth="1"/>
    <col min="15361" max="15361" width="4.5703125" style="251" customWidth="1"/>
    <col min="15362" max="15483" width="10.28515625" style="251"/>
    <col min="15484" max="15484" width="20" style="251" customWidth="1"/>
    <col min="15485" max="15486" width="0" style="251" hidden="1" customWidth="1"/>
    <col min="15487" max="15487" width="3" style="251" bestFit="1" customWidth="1"/>
    <col min="15488" max="15497" width="8" style="251" customWidth="1"/>
    <col min="15498" max="15498" width="20.28515625" style="251" customWidth="1"/>
    <col min="15499" max="15499" width="3" style="251" customWidth="1"/>
    <col min="15500" max="15509" width="8" style="251" customWidth="1"/>
    <col min="15510" max="15510" width="20.28515625" style="251" customWidth="1"/>
    <col min="15511" max="15511" width="3" style="251" customWidth="1"/>
    <col min="15512" max="15522" width="8" style="251" customWidth="1"/>
    <col min="15523" max="15523" width="19.7109375" style="251" customWidth="1"/>
    <col min="15524" max="15524" width="3" style="251" customWidth="1"/>
    <col min="15525" max="15534" width="8" style="251" customWidth="1"/>
    <col min="15535" max="15535" width="19.7109375" style="251" customWidth="1"/>
    <col min="15536" max="15536" width="3" style="251" customWidth="1"/>
    <col min="15537" max="15547" width="8" style="251" customWidth="1"/>
    <col min="15548" max="15548" width="20" style="251" customWidth="1"/>
    <col min="15549" max="15549" width="3" style="251" customWidth="1"/>
    <col min="15550" max="15551" width="8" style="251" customWidth="1"/>
    <col min="15552" max="15552" width="9.5703125" style="251" customWidth="1"/>
    <col min="15553" max="15555" width="8" style="251" customWidth="1"/>
    <col min="15556" max="15556" width="8.5703125" style="251" customWidth="1"/>
    <col min="15557" max="15557" width="8" style="251" customWidth="1"/>
    <col min="15558" max="15558" width="9.7109375" style="251" customWidth="1"/>
    <col min="15559" max="15559" width="19.7109375" style="251" customWidth="1"/>
    <col min="15560" max="15560" width="3" style="251" customWidth="1"/>
    <col min="15561" max="15565" width="8" style="251" customWidth="1"/>
    <col min="15566" max="15566" width="8.5703125" style="251" customWidth="1"/>
    <col min="15567" max="15569" width="8" style="251" customWidth="1"/>
    <col min="15570" max="15570" width="20" style="251" customWidth="1"/>
    <col min="15571" max="15571" width="3" style="251" customWidth="1"/>
    <col min="15572" max="15574" width="8" style="251" customWidth="1"/>
    <col min="15575" max="15575" width="8.5703125" style="251" customWidth="1"/>
    <col min="15576" max="15580" width="8" style="251" customWidth="1"/>
    <col min="15581" max="15581" width="19.7109375" style="251" customWidth="1"/>
    <col min="15582" max="15582" width="3" style="251" customWidth="1"/>
    <col min="15583" max="15586" width="8" style="251" customWidth="1"/>
    <col min="15587" max="15587" width="8.5703125" style="251" customWidth="1"/>
    <col min="15588" max="15592" width="8" style="251" customWidth="1"/>
    <col min="15593" max="15593" width="20.28515625" style="251" customWidth="1"/>
    <col min="15594" max="15594" width="3" style="251" customWidth="1"/>
    <col min="15595" max="15595" width="8" style="251" customWidth="1"/>
    <col min="15596" max="15596" width="8.7109375" style="251" customWidth="1"/>
    <col min="15597" max="15597" width="8.5703125" style="251" customWidth="1"/>
    <col min="15598" max="15599" width="8" style="251" customWidth="1"/>
    <col min="15600" max="15600" width="8.7109375" style="251" customWidth="1"/>
    <col min="15601" max="15601" width="8" style="251" customWidth="1"/>
    <col min="15602" max="15602" width="8.7109375" style="251" customWidth="1"/>
    <col min="15603" max="15603" width="8.5703125" style="251" customWidth="1"/>
    <col min="15604" max="15604" width="8" style="251" customWidth="1"/>
    <col min="15605" max="15605" width="19.5703125" style="251" customWidth="1"/>
    <col min="15606" max="15606" width="3" style="251" customWidth="1"/>
    <col min="15607" max="15607" width="8" style="251" customWidth="1"/>
    <col min="15608" max="15608" width="8.7109375" style="251" customWidth="1"/>
    <col min="15609" max="15610" width="8" style="251" customWidth="1"/>
    <col min="15611" max="15611" width="8.7109375" style="251" customWidth="1"/>
    <col min="15612" max="15613" width="8" style="251" customWidth="1"/>
    <col min="15614" max="15614" width="8.7109375" style="251" customWidth="1"/>
    <col min="15615" max="15615" width="8" style="251" customWidth="1"/>
    <col min="15616" max="15616" width="8.7109375" style="251" customWidth="1"/>
    <col min="15617" max="15617" width="4.5703125" style="251" customWidth="1"/>
    <col min="15618" max="15739" width="10.28515625" style="251"/>
    <col min="15740" max="15740" width="20" style="251" customWidth="1"/>
    <col min="15741" max="15742" width="0" style="251" hidden="1" customWidth="1"/>
    <col min="15743" max="15743" width="3" style="251" bestFit="1" customWidth="1"/>
    <col min="15744" max="15753" width="8" style="251" customWidth="1"/>
    <col min="15754" max="15754" width="20.28515625" style="251" customWidth="1"/>
    <col min="15755" max="15755" width="3" style="251" customWidth="1"/>
    <col min="15756" max="15765" width="8" style="251" customWidth="1"/>
    <col min="15766" max="15766" width="20.28515625" style="251" customWidth="1"/>
    <col min="15767" max="15767" width="3" style="251" customWidth="1"/>
    <col min="15768" max="15778" width="8" style="251" customWidth="1"/>
    <col min="15779" max="15779" width="19.7109375" style="251" customWidth="1"/>
    <col min="15780" max="15780" width="3" style="251" customWidth="1"/>
    <col min="15781" max="15790" width="8" style="251" customWidth="1"/>
    <col min="15791" max="15791" width="19.7109375" style="251" customWidth="1"/>
    <col min="15792" max="15792" width="3" style="251" customWidth="1"/>
    <col min="15793" max="15803" width="8" style="251" customWidth="1"/>
    <col min="15804" max="15804" width="20" style="251" customWidth="1"/>
    <col min="15805" max="15805" width="3" style="251" customWidth="1"/>
    <col min="15806" max="15807" width="8" style="251" customWidth="1"/>
    <col min="15808" max="15808" width="9.5703125" style="251" customWidth="1"/>
    <col min="15809" max="15811" width="8" style="251" customWidth="1"/>
    <col min="15812" max="15812" width="8.5703125" style="251" customWidth="1"/>
    <col min="15813" max="15813" width="8" style="251" customWidth="1"/>
    <col min="15814" max="15814" width="9.7109375" style="251" customWidth="1"/>
    <col min="15815" max="15815" width="19.7109375" style="251" customWidth="1"/>
    <col min="15816" max="15816" width="3" style="251" customWidth="1"/>
    <col min="15817" max="15821" width="8" style="251" customWidth="1"/>
    <col min="15822" max="15822" width="8.5703125" style="251" customWidth="1"/>
    <col min="15823" max="15825" width="8" style="251" customWidth="1"/>
    <col min="15826" max="15826" width="20" style="251" customWidth="1"/>
    <col min="15827" max="15827" width="3" style="251" customWidth="1"/>
    <col min="15828" max="15830" width="8" style="251" customWidth="1"/>
    <col min="15831" max="15831" width="8.5703125" style="251" customWidth="1"/>
    <col min="15832" max="15836" width="8" style="251" customWidth="1"/>
    <col min="15837" max="15837" width="19.7109375" style="251" customWidth="1"/>
    <col min="15838" max="15838" width="3" style="251" customWidth="1"/>
    <col min="15839" max="15842" width="8" style="251" customWidth="1"/>
    <col min="15843" max="15843" width="8.5703125" style="251" customWidth="1"/>
    <col min="15844" max="15848" width="8" style="251" customWidth="1"/>
    <col min="15849" max="15849" width="20.28515625" style="251" customWidth="1"/>
    <col min="15850" max="15850" width="3" style="251" customWidth="1"/>
    <col min="15851" max="15851" width="8" style="251" customWidth="1"/>
    <col min="15852" max="15852" width="8.7109375" style="251" customWidth="1"/>
    <col min="15853" max="15853" width="8.5703125" style="251" customWidth="1"/>
    <col min="15854" max="15855" width="8" style="251" customWidth="1"/>
    <col min="15856" max="15856" width="8.7109375" style="251" customWidth="1"/>
    <col min="15857" max="15857" width="8" style="251" customWidth="1"/>
    <col min="15858" max="15858" width="8.7109375" style="251" customWidth="1"/>
    <col min="15859" max="15859" width="8.5703125" style="251" customWidth="1"/>
    <col min="15860" max="15860" width="8" style="251" customWidth="1"/>
    <col min="15861" max="15861" width="19.5703125" style="251" customWidth="1"/>
    <col min="15862" max="15862" width="3" style="251" customWidth="1"/>
    <col min="15863" max="15863" width="8" style="251" customWidth="1"/>
    <col min="15864" max="15864" width="8.7109375" style="251" customWidth="1"/>
    <col min="15865" max="15866" width="8" style="251" customWidth="1"/>
    <col min="15867" max="15867" width="8.7109375" style="251" customWidth="1"/>
    <col min="15868" max="15869" width="8" style="251" customWidth="1"/>
    <col min="15870" max="15870" width="8.7109375" style="251" customWidth="1"/>
    <col min="15871" max="15871" width="8" style="251" customWidth="1"/>
    <col min="15872" max="15872" width="8.7109375" style="251" customWidth="1"/>
    <col min="15873" max="15873" width="4.5703125" style="251" customWidth="1"/>
    <col min="15874" max="15995" width="10.28515625" style="251"/>
    <col min="15996" max="15996" width="20" style="251" customWidth="1"/>
    <col min="15997" max="15998" width="0" style="251" hidden="1" customWidth="1"/>
    <col min="15999" max="15999" width="3" style="251" bestFit="1" customWidth="1"/>
    <col min="16000" max="16009" width="8" style="251" customWidth="1"/>
    <col min="16010" max="16010" width="20.28515625" style="251" customWidth="1"/>
    <col min="16011" max="16011" width="3" style="251" customWidth="1"/>
    <col min="16012" max="16021" width="8" style="251" customWidth="1"/>
    <col min="16022" max="16022" width="20.28515625" style="251" customWidth="1"/>
    <col min="16023" max="16023" width="3" style="251" customWidth="1"/>
    <col min="16024" max="16034" width="8" style="251" customWidth="1"/>
    <col min="16035" max="16035" width="19.7109375" style="251" customWidth="1"/>
    <col min="16036" max="16036" width="3" style="251" customWidth="1"/>
    <col min="16037" max="16046" width="8" style="251" customWidth="1"/>
    <col min="16047" max="16047" width="19.7109375" style="251" customWidth="1"/>
    <col min="16048" max="16048" width="3" style="251" customWidth="1"/>
    <col min="16049" max="16059" width="8" style="251" customWidth="1"/>
    <col min="16060" max="16060" width="20" style="251" customWidth="1"/>
    <col min="16061" max="16061" width="3" style="251" customWidth="1"/>
    <col min="16062" max="16063" width="8" style="251" customWidth="1"/>
    <col min="16064" max="16064" width="9.5703125" style="251" customWidth="1"/>
    <col min="16065" max="16067" width="8" style="251" customWidth="1"/>
    <col min="16068" max="16068" width="8.5703125" style="251" customWidth="1"/>
    <col min="16069" max="16069" width="8" style="251" customWidth="1"/>
    <col min="16070" max="16070" width="9.7109375" style="251" customWidth="1"/>
    <col min="16071" max="16071" width="19.7109375" style="251" customWidth="1"/>
    <col min="16072" max="16072" width="3" style="251" customWidth="1"/>
    <col min="16073" max="16077" width="8" style="251" customWidth="1"/>
    <col min="16078" max="16078" width="8.5703125" style="251" customWidth="1"/>
    <col min="16079" max="16081" width="8" style="251" customWidth="1"/>
    <col min="16082" max="16082" width="20" style="251" customWidth="1"/>
    <col min="16083" max="16083" width="3" style="251" customWidth="1"/>
    <col min="16084" max="16086" width="8" style="251" customWidth="1"/>
    <col min="16087" max="16087" width="8.5703125" style="251" customWidth="1"/>
    <col min="16088" max="16092" width="8" style="251" customWidth="1"/>
    <col min="16093" max="16093" width="19.7109375" style="251" customWidth="1"/>
    <col min="16094" max="16094" width="3" style="251" customWidth="1"/>
    <col min="16095" max="16098" width="8" style="251" customWidth="1"/>
    <col min="16099" max="16099" width="8.5703125" style="251" customWidth="1"/>
    <col min="16100" max="16104" width="8" style="251" customWidth="1"/>
    <col min="16105" max="16105" width="20.28515625" style="251" customWidth="1"/>
    <col min="16106" max="16106" width="3" style="251" customWidth="1"/>
    <col min="16107" max="16107" width="8" style="251" customWidth="1"/>
    <col min="16108" max="16108" width="8.7109375" style="251" customWidth="1"/>
    <col min="16109" max="16109" width="8.5703125" style="251" customWidth="1"/>
    <col min="16110" max="16111" width="8" style="251" customWidth="1"/>
    <col min="16112" max="16112" width="8.7109375" style="251" customWidth="1"/>
    <col min="16113" max="16113" width="8" style="251" customWidth="1"/>
    <col min="16114" max="16114" width="8.7109375" style="251" customWidth="1"/>
    <col min="16115" max="16115" width="8.5703125" style="251" customWidth="1"/>
    <col min="16116" max="16116" width="8" style="251" customWidth="1"/>
    <col min="16117" max="16117" width="19.5703125" style="251" customWidth="1"/>
    <col min="16118" max="16118" width="3" style="251" customWidth="1"/>
    <col min="16119" max="16119" width="8" style="251" customWidth="1"/>
    <col min="16120" max="16120" width="8.7109375" style="251" customWidth="1"/>
    <col min="16121" max="16122" width="8" style="251" customWidth="1"/>
    <col min="16123" max="16123" width="8.7109375" style="251" customWidth="1"/>
    <col min="16124" max="16125" width="8" style="251" customWidth="1"/>
    <col min="16126" max="16126" width="8.7109375" style="251" customWidth="1"/>
    <col min="16127" max="16127" width="8" style="251" customWidth="1"/>
    <col min="16128" max="16128" width="8.7109375" style="251" customWidth="1"/>
    <col min="16129" max="16129" width="4.5703125" style="251" customWidth="1"/>
    <col min="16130" max="16384" width="10.28515625" style="251"/>
  </cols>
  <sheetData>
    <row r="1" spans="2:61" ht="15.75" thickBot="1" x14ac:dyDescent="0.3"/>
    <row r="2" spans="2:61" ht="18" x14ac:dyDescent="0.25">
      <c r="B2" s="377" t="s">
        <v>25</v>
      </c>
      <c r="C2" s="376"/>
      <c r="D2" s="376"/>
      <c r="E2" s="376"/>
      <c r="F2" s="376"/>
      <c r="H2" s="376"/>
      <c r="I2" s="376"/>
      <c r="J2" s="376"/>
      <c r="K2" s="376"/>
      <c r="L2" s="375"/>
      <c r="M2" s="376"/>
      <c r="N2" s="375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</row>
    <row r="3" spans="2:61" ht="18" x14ac:dyDescent="0.25">
      <c r="B3" s="374" t="s">
        <v>138</v>
      </c>
      <c r="C3" s="371"/>
      <c r="D3" s="333"/>
      <c r="E3" s="373"/>
      <c r="F3" s="373"/>
      <c r="H3" s="373"/>
      <c r="I3" s="373"/>
      <c r="J3" s="373"/>
      <c r="K3" s="373"/>
      <c r="L3" s="372"/>
      <c r="M3" s="373"/>
      <c r="N3" s="372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</row>
    <row r="4" spans="2:61" ht="18" x14ac:dyDescent="0.25">
      <c r="B4" s="334"/>
      <c r="C4" s="333"/>
      <c r="D4" s="333"/>
      <c r="E4" s="371"/>
      <c r="F4" s="371"/>
      <c r="H4" s="371"/>
      <c r="I4" s="371"/>
      <c r="J4" s="371"/>
      <c r="K4" s="371"/>
      <c r="L4" s="370"/>
      <c r="M4" s="371"/>
      <c r="N4" s="370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</row>
    <row r="5" spans="2:61" ht="18.75" thickBot="1" x14ac:dyDescent="0.3">
      <c r="B5" s="330" t="s">
        <v>137</v>
      </c>
      <c r="C5" s="369"/>
      <c r="D5" s="369"/>
      <c r="E5" s="326"/>
      <c r="F5" s="326"/>
      <c r="H5" s="326"/>
      <c r="I5" s="326"/>
      <c r="J5" s="326"/>
      <c r="K5" s="326"/>
      <c r="L5" s="327"/>
      <c r="M5" s="326"/>
      <c r="N5" s="327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</row>
    <row r="6" spans="2:61" s="255" customFormat="1" ht="15.75" x14ac:dyDescent="0.25">
      <c r="B6" s="317" t="s">
        <v>64</v>
      </c>
      <c r="C6" s="354"/>
      <c r="D6" s="354"/>
      <c r="E6" s="368"/>
      <c r="F6" s="368"/>
      <c r="H6" s="368"/>
      <c r="I6" s="368"/>
      <c r="J6" s="368"/>
      <c r="K6" s="368"/>
      <c r="L6" s="368"/>
      <c r="M6" s="368"/>
      <c r="N6" s="368"/>
    </row>
    <row r="7" spans="2:61" s="255" customFormat="1" ht="16.5" thickBot="1" x14ac:dyDescent="0.3">
      <c r="B7" s="323" t="s">
        <v>136</v>
      </c>
      <c r="C7" s="325"/>
      <c r="D7" s="325"/>
      <c r="E7" s="324">
        <v>17</v>
      </c>
      <c r="F7" s="324">
        <v>21</v>
      </c>
      <c r="H7" s="324">
        <v>17</v>
      </c>
      <c r="I7" s="324">
        <v>21</v>
      </c>
      <c r="J7" s="324">
        <v>21</v>
      </c>
      <c r="K7" s="324">
        <v>21</v>
      </c>
      <c r="L7" s="324">
        <v>17</v>
      </c>
      <c r="M7" s="324">
        <v>21</v>
      </c>
      <c r="N7" s="324">
        <v>17</v>
      </c>
    </row>
    <row r="8" spans="2:61" s="255" customFormat="1" ht="15.75" x14ac:dyDescent="0.25">
      <c r="B8" s="317"/>
      <c r="C8" s="354"/>
      <c r="D8" s="354"/>
      <c r="E8" s="315"/>
      <c r="F8" s="315"/>
      <c r="H8" s="315"/>
      <c r="I8" s="315"/>
      <c r="J8" s="315"/>
      <c r="K8" s="315"/>
      <c r="L8" s="315"/>
      <c r="M8" s="315"/>
      <c r="N8" s="315"/>
    </row>
    <row r="9" spans="2:61" s="255" customFormat="1" ht="16.5" thickBot="1" x14ac:dyDescent="0.3">
      <c r="B9" s="323" t="s">
        <v>140</v>
      </c>
      <c r="C9" s="325"/>
      <c r="D9" s="367"/>
      <c r="E9" s="318">
        <v>9501</v>
      </c>
      <c r="F9" s="318">
        <v>9901</v>
      </c>
      <c r="H9" s="318">
        <v>9503</v>
      </c>
      <c r="I9" s="318">
        <v>9903</v>
      </c>
      <c r="J9" s="318">
        <v>9905</v>
      </c>
      <c r="K9" s="318">
        <v>9907</v>
      </c>
      <c r="L9" s="318">
        <v>9505</v>
      </c>
      <c r="M9" s="318">
        <v>9909</v>
      </c>
      <c r="N9" s="318">
        <v>9507</v>
      </c>
    </row>
    <row r="10" spans="2:61" s="255" customFormat="1" ht="15.75" x14ac:dyDescent="0.25">
      <c r="B10" s="317"/>
      <c r="C10" s="310"/>
      <c r="D10" s="309"/>
      <c r="E10" s="315"/>
      <c r="F10" s="315"/>
      <c r="H10" s="315"/>
      <c r="I10" s="315"/>
      <c r="J10" s="315"/>
      <c r="K10" s="315"/>
      <c r="L10" s="315"/>
      <c r="M10" s="315"/>
      <c r="N10" s="315"/>
    </row>
    <row r="11" spans="2:61" s="255" customFormat="1" ht="15.75" x14ac:dyDescent="0.25">
      <c r="B11" s="272" t="s">
        <v>20</v>
      </c>
      <c r="C11" s="359"/>
      <c r="D11" s="353"/>
      <c r="E11" s="358">
        <v>0.23958333333333334</v>
      </c>
      <c r="F11" s="263">
        <v>0.25</v>
      </c>
      <c r="H11" s="358">
        <v>0.3263888888888889</v>
      </c>
      <c r="I11" s="263">
        <v>0.34861111111111115</v>
      </c>
      <c r="J11" s="263">
        <v>0.44791666666666669</v>
      </c>
      <c r="K11" s="263">
        <v>0.54861111111111105</v>
      </c>
      <c r="L11" s="358">
        <v>0.63194444444444442</v>
      </c>
      <c r="M11" s="263">
        <v>0.64930555555555558</v>
      </c>
      <c r="N11" s="358">
        <v>0.6875</v>
      </c>
    </row>
    <row r="12" spans="2:61" s="255" customFormat="1" ht="15.75" x14ac:dyDescent="0.25">
      <c r="B12" s="272" t="s">
        <v>23</v>
      </c>
      <c r="C12" s="359"/>
      <c r="D12" s="269">
        <f>TIME(0,3,0)</f>
        <v>2.0833333333333333E-3</v>
      </c>
      <c r="E12" s="366">
        <f t="shared" ref="E12:E17" si="0">E11+$D12</f>
        <v>0.24166666666666667</v>
      </c>
      <c r="F12" s="262" t="s">
        <v>123</v>
      </c>
      <c r="H12" s="366">
        <f t="shared" ref="H12:H17" si="1">H11+$D12</f>
        <v>0.32847222222222222</v>
      </c>
      <c r="I12" s="262" t="s">
        <v>123</v>
      </c>
      <c r="J12" s="262" t="s">
        <v>123</v>
      </c>
      <c r="K12" s="262" t="s">
        <v>123</v>
      </c>
      <c r="L12" s="366">
        <f t="shared" ref="L12:L17" si="2">L11+$D12</f>
        <v>0.63402777777777775</v>
      </c>
      <c r="M12" s="262" t="s">
        <v>123</v>
      </c>
      <c r="N12" s="366">
        <f t="shared" ref="N12:N17" si="3">N11+$D12</f>
        <v>0.68958333333333333</v>
      </c>
    </row>
    <row r="13" spans="2:61" s="255" customFormat="1" ht="15.75" x14ac:dyDescent="0.25">
      <c r="B13" s="272" t="s">
        <v>26</v>
      </c>
      <c r="C13" s="359"/>
      <c r="D13" s="269">
        <f>TIME(0,5,0)</f>
        <v>3.472222222222222E-3</v>
      </c>
      <c r="E13" s="366">
        <f t="shared" si="0"/>
        <v>0.24513888888888888</v>
      </c>
      <c r="F13" s="262" t="s">
        <v>123</v>
      </c>
      <c r="H13" s="366">
        <f t="shared" si="1"/>
        <v>0.33194444444444443</v>
      </c>
      <c r="I13" s="262" t="s">
        <v>123</v>
      </c>
      <c r="J13" s="262" t="s">
        <v>123</v>
      </c>
      <c r="K13" s="262" t="s">
        <v>123</v>
      </c>
      <c r="L13" s="366">
        <f t="shared" si="2"/>
        <v>0.63749999999999996</v>
      </c>
      <c r="M13" s="262" t="s">
        <v>123</v>
      </c>
      <c r="N13" s="366">
        <f t="shared" si="3"/>
        <v>0.69305555555555554</v>
      </c>
    </row>
    <row r="14" spans="2:61" s="255" customFormat="1" ht="15.75" x14ac:dyDescent="0.25">
      <c r="B14" s="272" t="s">
        <v>99</v>
      </c>
      <c r="C14" s="359"/>
      <c r="D14" s="269">
        <f>TIME(0,3,0)</f>
        <v>2.0833333333333333E-3</v>
      </c>
      <c r="E14" s="366">
        <f t="shared" si="0"/>
        <v>0.2472222222222222</v>
      </c>
      <c r="F14" s="262" t="s">
        <v>123</v>
      </c>
      <c r="H14" s="366">
        <f t="shared" si="1"/>
        <v>0.33402777777777776</v>
      </c>
      <c r="I14" s="262" t="s">
        <v>123</v>
      </c>
      <c r="J14" s="262" t="s">
        <v>123</v>
      </c>
      <c r="K14" s="262" t="s">
        <v>123</v>
      </c>
      <c r="L14" s="366">
        <f t="shared" si="2"/>
        <v>0.63958333333333328</v>
      </c>
      <c r="M14" s="262" t="s">
        <v>123</v>
      </c>
      <c r="N14" s="366">
        <f t="shared" si="3"/>
        <v>0.69513888888888886</v>
      </c>
    </row>
    <row r="15" spans="2:61" s="255" customFormat="1" ht="15.75" x14ac:dyDescent="0.25">
      <c r="B15" s="272" t="s">
        <v>98</v>
      </c>
      <c r="C15" s="359"/>
      <c r="D15" s="269">
        <f>TIME(0,3,0)</f>
        <v>2.0833333333333333E-3</v>
      </c>
      <c r="E15" s="358">
        <f t="shared" si="0"/>
        <v>0.24930555555555553</v>
      </c>
      <c r="F15" s="263" t="s">
        <v>123</v>
      </c>
      <c r="H15" s="358">
        <f t="shared" si="1"/>
        <v>0.33611111111111108</v>
      </c>
      <c r="I15" s="263" t="s">
        <v>123</v>
      </c>
      <c r="J15" s="263" t="s">
        <v>123</v>
      </c>
      <c r="K15" s="263" t="s">
        <v>123</v>
      </c>
      <c r="L15" s="358">
        <f t="shared" si="2"/>
        <v>0.64166666666666661</v>
      </c>
      <c r="M15" s="263" t="s">
        <v>123</v>
      </c>
      <c r="N15" s="358">
        <f t="shared" si="3"/>
        <v>0.69722222222222219</v>
      </c>
    </row>
    <row r="16" spans="2:61" s="255" customFormat="1" ht="15.75" x14ac:dyDescent="0.25">
      <c r="B16" s="272" t="s">
        <v>124</v>
      </c>
      <c r="C16" s="359"/>
      <c r="D16" s="269">
        <f>TIME(0,4,0)</f>
        <v>2.7777777777777779E-3</v>
      </c>
      <c r="E16" s="366">
        <f t="shared" si="0"/>
        <v>0.25208333333333333</v>
      </c>
      <c r="F16" s="278" t="s">
        <v>123</v>
      </c>
      <c r="H16" s="366">
        <f t="shared" si="1"/>
        <v>0.33888888888888885</v>
      </c>
      <c r="I16" s="278" t="s">
        <v>123</v>
      </c>
      <c r="J16" s="278" t="s">
        <v>123</v>
      </c>
      <c r="K16" s="278" t="s">
        <v>123</v>
      </c>
      <c r="L16" s="366">
        <f t="shared" si="2"/>
        <v>0.64444444444444438</v>
      </c>
      <c r="M16" s="278" t="s">
        <v>123</v>
      </c>
      <c r="N16" s="366">
        <f t="shared" si="3"/>
        <v>0.7</v>
      </c>
    </row>
    <row r="17" spans="1:1112" s="255" customFormat="1" ht="15.75" x14ac:dyDescent="0.25">
      <c r="B17" s="365" t="s">
        <v>125</v>
      </c>
      <c r="C17" s="364"/>
      <c r="D17" s="363">
        <f>TIME(0,3,0)</f>
        <v>2.0833333333333333E-3</v>
      </c>
      <c r="E17" s="361">
        <f t="shared" si="0"/>
        <v>0.25416666666666665</v>
      </c>
      <c r="F17" s="362" t="s">
        <v>123</v>
      </c>
      <c r="H17" s="361">
        <f t="shared" si="1"/>
        <v>0.34097222222222218</v>
      </c>
      <c r="I17" s="362" t="s">
        <v>123</v>
      </c>
      <c r="J17" s="362" t="s">
        <v>123</v>
      </c>
      <c r="K17" s="362" t="s">
        <v>123</v>
      </c>
      <c r="L17" s="361">
        <f t="shared" si="2"/>
        <v>0.6465277777777777</v>
      </c>
      <c r="M17" s="362" t="s">
        <v>123</v>
      </c>
      <c r="N17" s="361">
        <f t="shared" si="3"/>
        <v>0.70208333333333328</v>
      </c>
    </row>
    <row r="18" spans="1:1112" s="255" customFormat="1" ht="15.75" x14ac:dyDescent="0.25">
      <c r="B18" s="272" t="s">
        <v>109</v>
      </c>
      <c r="C18" s="359"/>
      <c r="D18" s="269">
        <f>TIME(0,5,0)</f>
        <v>3.472222222222222E-3</v>
      </c>
      <c r="E18" s="360" t="s">
        <v>123</v>
      </c>
      <c r="F18" s="268">
        <f>F11+$D18</f>
        <v>0.25347222222222221</v>
      </c>
      <c r="H18" s="360" t="s">
        <v>123</v>
      </c>
      <c r="I18" s="268">
        <f>I11+$D18</f>
        <v>0.35208333333333336</v>
      </c>
      <c r="J18" s="268">
        <f>J11+$D18</f>
        <v>0.4513888888888889</v>
      </c>
      <c r="K18" s="268">
        <f>K11+$D18</f>
        <v>0.55208333333333326</v>
      </c>
      <c r="L18" s="360" t="s">
        <v>123</v>
      </c>
      <c r="M18" s="268">
        <f>M11+$D18</f>
        <v>0.65277777777777779</v>
      </c>
      <c r="N18" s="360" t="s">
        <v>123</v>
      </c>
    </row>
    <row r="19" spans="1:1112" s="255" customFormat="1" ht="15.75" x14ac:dyDescent="0.25">
      <c r="B19" s="272" t="s">
        <v>108</v>
      </c>
      <c r="C19" s="359"/>
      <c r="D19" s="269"/>
      <c r="E19" s="358" t="s">
        <v>123</v>
      </c>
      <c r="F19" s="268" t="s">
        <v>123</v>
      </c>
      <c r="H19" s="358" t="s">
        <v>123</v>
      </c>
      <c r="I19" s="268" t="s">
        <v>123</v>
      </c>
      <c r="J19" s="268" t="s">
        <v>123</v>
      </c>
      <c r="K19" s="268" t="s">
        <v>123</v>
      </c>
      <c r="L19" s="358" t="s">
        <v>123</v>
      </c>
      <c r="M19" s="268" t="s">
        <v>123</v>
      </c>
      <c r="N19" s="358" t="s">
        <v>123</v>
      </c>
    </row>
    <row r="20" spans="1:1112" s="255" customFormat="1" ht="15.75" x14ac:dyDescent="0.25">
      <c r="B20" s="272" t="s">
        <v>107</v>
      </c>
      <c r="C20" s="359"/>
      <c r="D20" s="269">
        <f>TIME(0,8,0)</f>
        <v>5.5555555555555558E-3</v>
      </c>
      <c r="E20" s="358" t="s">
        <v>123</v>
      </c>
      <c r="F20" s="268">
        <f>F18+$D20</f>
        <v>0.25902777777777775</v>
      </c>
      <c r="H20" s="358" t="s">
        <v>123</v>
      </c>
      <c r="I20" s="268">
        <f>I18+$D20</f>
        <v>0.3576388888888889</v>
      </c>
      <c r="J20" s="268">
        <f>J18+$D20</f>
        <v>0.45694444444444443</v>
      </c>
      <c r="K20" s="268">
        <f>K18+$D20</f>
        <v>0.5576388888888888</v>
      </c>
      <c r="L20" s="358" t="s">
        <v>123</v>
      </c>
      <c r="M20" s="268">
        <f>M18+$D20</f>
        <v>0.65833333333333333</v>
      </c>
      <c r="N20" s="358" t="s">
        <v>123</v>
      </c>
    </row>
    <row r="21" spans="1:1112" s="354" customFormat="1" ht="15.75" x14ac:dyDescent="0.25">
      <c r="B21" s="272" t="s">
        <v>96</v>
      </c>
      <c r="C21" s="359"/>
      <c r="D21" s="353">
        <f>TIME(0,8,0)</f>
        <v>5.5555555555555558E-3</v>
      </c>
      <c r="E21" s="358" t="s">
        <v>123</v>
      </c>
      <c r="F21" s="287">
        <f>F20+$D21</f>
        <v>0.26458333333333328</v>
      </c>
      <c r="H21" s="358" t="s">
        <v>123</v>
      </c>
      <c r="I21" s="287">
        <f>I20+$D21</f>
        <v>0.36319444444444443</v>
      </c>
      <c r="J21" s="287">
        <f>J20+$D21</f>
        <v>0.46249999999999997</v>
      </c>
      <c r="K21" s="287">
        <f>K20+$D21</f>
        <v>0.56319444444444433</v>
      </c>
      <c r="L21" s="358" t="s">
        <v>123</v>
      </c>
      <c r="M21" s="287">
        <f>M20+$D21</f>
        <v>0.66388888888888886</v>
      </c>
      <c r="N21" s="358" t="s">
        <v>123</v>
      </c>
    </row>
    <row r="22" spans="1:1112" s="354" customFormat="1" ht="16.5" thickBot="1" x14ac:dyDescent="0.3">
      <c r="B22" s="357" t="s">
        <v>139</v>
      </c>
      <c r="C22" s="356">
        <f>TIME(0,6,0)</f>
        <v>4.1666666666666666E-3</v>
      </c>
      <c r="D22" s="269">
        <f>TIME(0,9,0)</f>
        <v>6.2500000000000003E-3</v>
      </c>
      <c r="E22" s="355">
        <f>E17+$D22</f>
        <v>0.26041666666666663</v>
      </c>
      <c r="F22" s="268">
        <f>F21+$C22</f>
        <v>0.26874999999999993</v>
      </c>
      <c r="H22" s="355">
        <f>H17+$D22</f>
        <v>0.34722222222222215</v>
      </c>
      <c r="I22" s="268">
        <f>I21+$C22</f>
        <v>0.36736111111111108</v>
      </c>
      <c r="J22" s="268">
        <f>J21+$C22</f>
        <v>0.46666666666666662</v>
      </c>
      <c r="K22" s="268">
        <f>K21+$C22</f>
        <v>0.56736111111111098</v>
      </c>
      <c r="L22" s="355">
        <f>L17+$D22</f>
        <v>0.65277777777777768</v>
      </c>
      <c r="M22" s="268">
        <f>M21+$C22</f>
        <v>0.66805555555555551</v>
      </c>
      <c r="N22" s="355">
        <f>N17+$D22</f>
        <v>0.70833333333333326</v>
      </c>
    </row>
    <row r="23" spans="1:1112" s="352" customFormat="1" ht="16.5" thickTop="1" x14ac:dyDescent="0.25">
      <c r="A23" s="255"/>
      <c r="B23" s="351" t="s">
        <v>127</v>
      </c>
      <c r="C23" s="255"/>
      <c r="D23" s="353">
        <f>TIME(0,6,0)</f>
        <v>4.1666666666666666E-3</v>
      </c>
      <c r="E23" s="268"/>
      <c r="F23" s="268">
        <f>F22+$D23</f>
        <v>0.27291666666666659</v>
      </c>
      <c r="H23" s="268"/>
      <c r="I23" s="268">
        <f>I22+$D23</f>
        <v>0.37152777777777773</v>
      </c>
      <c r="J23" s="268">
        <f>J22+$D23</f>
        <v>0.47083333333333327</v>
      </c>
      <c r="K23" s="268">
        <f>K22+$D23</f>
        <v>0.57152777777777763</v>
      </c>
      <c r="L23" s="268"/>
      <c r="M23" s="268">
        <f>M22+$D23</f>
        <v>0.67222222222222217</v>
      </c>
      <c r="N23" s="268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  <c r="DL23" s="255"/>
      <c r="DM23" s="255"/>
      <c r="DN23" s="255"/>
      <c r="DO23" s="255"/>
      <c r="DP23" s="255"/>
      <c r="DQ23" s="255"/>
      <c r="DR23" s="255"/>
      <c r="DS23" s="255"/>
      <c r="DT23" s="255"/>
      <c r="DU23" s="255"/>
      <c r="DV23" s="255"/>
      <c r="DW23" s="255"/>
      <c r="DX23" s="255"/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255"/>
      <c r="IH23" s="255"/>
      <c r="II23" s="255"/>
      <c r="IJ23" s="255"/>
      <c r="IK23" s="255"/>
      <c r="IL23" s="255"/>
      <c r="IM23" s="255"/>
      <c r="IN23" s="255"/>
      <c r="IO23" s="255"/>
      <c r="IP23" s="255"/>
      <c r="IQ23" s="255"/>
      <c r="IR23" s="255"/>
      <c r="IS23" s="255"/>
      <c r="IT23" s="255"/>
      <c r="IU23" s="255"/>
      <c r="IV23" s="255"/>
      <c r="IW23" s="255"/>
      <c r="IX23" s="255"/>
      <c r="IY23" s="255"/>
      <c r="IZ23" s="255"/>
      <c r="JA23" s="255"/>
      <c r="JB23" s="255"/>
      <c r="JC23" s="255"/>
      <c r="JD23" s="255"/>
      <c r="JE23" s="255"/>
      <c r="JF23" s="255"/>
      <c r="JG23" s="255"/>
      <c r="JH23" s="255"/>
      <c r="JI23" s="255"/>
      <c r="JJ23" s="255"/>
      <c r="JK23" s="255"/>
      <c r="JL23" s="255"/>
      <c r="JM23" s="255"/>
      <c r="JN23" s="255"/>
      <c r="JO23" s="255"/>
      <c r="JP23" s="255"/>
      <c r="JQ23" s="255"/>
      <c r="JR23" s="255"/>
      <c r="JS23" s="255"/>
      <c r="JT23" s="255"/>
      <c r="JU23" s="255"/>
      <c r="JV23" s="255"/>
      <c r="JW23" s="255"/>
      <c r="JX23" s="255"/>
      <c r="JY23" s="255"/>
      <c r="JZ23" s="255"/>
      <c r="KA23" s="255"/>
      <c r="KB23" s="255"/>
      <c r="KC23" s="255"/>
      <c r="KD23" s="255"/>
      <c r="KE23" s="255"/>
      <c r="KF23" s="255"/>
      <c r="KG23" s="255"/>
      <c r="KH23" s="255"/>
      <c r="KI23" s="255"/>
      <c r="KJ23" s="255"/>
      <c r="KK23" s="255"/>
      <c r="KL23" s="255"/>
      <c r="KM23" s="255"/>
      <c r="KN23" s="255"/>
      <c r="KO23" s="255"/>
      <c r="KP23" s="255"/>
      <c r="KQ23" s="255"/>
      <c r="KR23" s="255"/>
      <c r="KS23" s="255"/>
      <c r="KT23" s="255"/>
      <c r="KU23" s="255"/>
      <c r="KV23" s="255"/>
      <c r="KW23" s="255"/>
      <c r="KX23" s="255"/>
      <c r="KY23" s="255"/>
      <c r="KZ23" s="255"/>
      <c r="LA23" s="255"/>
      <c r="LB23" s="255"/>
      <c r="LC23" s="255"/>
      <c r="LD23" s="255"/>
      <c r="LE23" s="255"/>
      <c r="LF23" s="255"/>
      <c r="LG23" s="255"/>
      <c r="LH23" s="255"/>
      <c r="LI23" s="255"/>
      <c r="LJ23" s="255"/>
      <c r="LK23" s="255"/>
      <c r="LL23" s="255"/>
      <c r="LM23" s="255"/>
      <c r="LN23" s="255"/>
      <c r="LO23" s="255"/>
      <c r="LP23" s="255"/>
      <c r="LQ23" s="255"/>
      <c r="LR23" s="255"/>
      <c r="LS23" s="255"/>
      <c r="LT23" s="255"/>
      <c r="LU23" s="255"/>
      <c r="LV23" s="255"/>
      <c r="LW23" s="255"/>
      <c r="LX23" s="255"/>
      <c r="LY23" s="255"/>
      <c r="LZ23" s="255"/>
      <c r="MA23" s="255"/>
      <c r="MB23" s="255"/>
      <c r="MC23" s="255"/>
      <c r="MD23" s="255"/>
      <c r="ME23" s="255"/>
      <c r="MF23" s="255"/>
      <c r="MG23" s="255"/>
      <c r="MH23" s="255"/>
      <c r="MI23" s="255"/>
      <c r="MJ23" s="255"/>
      <c r="MK23" s="255"/>
      <c r="ML23" s="255"/>
      <c r="MM23" s="255"/>
      <c r="MN23" s="255"/>
      <c r="MO23" s="255"/>
      <c r="MP23" s="255"/>
      <c r="MQ23" s="255"/>
      <c r="MR23" s="255"/>
      <c r="MS23" s="255"/>
      <c r="MT23" s="255"/>
      <c r="MU23" s="255"/>
      <c r="MV23" s="255"/>
      <c r="MW23" s="255"/>
      <c r="MX23" s="255"/>
      <c r="MY23" s="255"/>
      <c r="MZ23" s="255"/>
      <c r="NA23" s="255"/>
      <c r="NB23" s="255"/>
      <c r="NC23" s="255"/>
      <c r="ND23" s="255"/>
      <c r="NE23" s="255"/>
      <c r="NF23" s="255"/>
      <c r="NG23" s="255"/>
      <c r="NH23" s="255"/>
      <c r="NI23" s="255"/>
      <c r="NJ23" s="255"/>
      <c r="NK23" s="255"/>
      <c r="NL23" s="255"/>
      <c r="NM23" s="255"/>
      <c r="NN23" s="255"/>
      <c r="NO23" s="255"/>
      <c r="NP23" s="255"/>
      <c r="NQ23" s="255"/>
      <c r="NR23" s="255"/>
      <c r="NS23" s="255"/>
      <c r="NT23" s="255"/>
      <c r="NU23" s="255"/>
      <c r="NV23" s="255"/>
      <c r="NW23" s="255"/>
      <c r="NX23" s="255"/>
      <c r="NY23" s="255"/>
      <c r="NZ23" s="255"/>
      <c r="OA23" s="255"/>
      <c r="OB23" s="255"/>
      <c r="OC23" s="255"/>
      <c r="OD23" s="255"/>
      <c r="OE23" s="255"/>
      <c r="OF23" s="255"/>
      <c r="OG23" s="255"/>
      <c r="OH23" s="255"/>
      <c r="OI23" s="255"/>
      <c r="OJ23" s="255"/>
      <c r="OK23" s="255"/>
      <c r="OL23" s="255"/>
      <c r="OM23" s="255"/>
      <c r="ON23" s="255"/>
      <c r="OO23" s="255"/>
      <c r="OP23" s="255"/>
      <c r="OQ23" s="255"/>
      <c r="OR23" s="255"/>
      <c r="OS23" s="255"/>
      <c r="OT23" s="255"/>
      <c r="OU23" s="255"/>
      <c r="OV23" s="255"/>
      <c r="OW23" s="255"/>
      <c r="OX23" s="255"/>
      <c r="OY23" s="255"/>
      <c r="OZ23" s="255"/>
      <c r="PA23" s="255"/>
      <c r="PB23" s="255"/>
      <c r="PC23" s="255"/>
      <c r="PD23" s="255"/>
      <c r="PE23" s="255"/>
      <c r="PF23" s="255"/>
      <c r="PG23" s="255"/>
      <c r="PH23" s="255"/>
      <c r="PI23" s="255"/>
      <c r="PJ23" s="255"/>
      <c r="PK23" s="255"/>
      <c r="PL23" s="255"/>
      <c r="PM23" s="255"/>
      <c r="PN23" s="255"/>
      <c r="PO23" s="255"/>
      <c r="PP23" s="255"/>
      <c r="PQ23" s="255"/>
      <c r="PR23" s="255"/>
      <c r="PS23" s="255"/>
      <c r="PT23" s="255"/>
      <c r="PU23" s="255"/>
      <c r="PV23" s="255"/>
      <c r="PW23" s="255"/>
      <c r="PX23" s="255"/>
      <c r="PY23" s="255"/>
      <c r="PZ23" s="255"/>
      <c r="QA23" s="255"/>
      <c r="QB23" s="255"/>
      <c r="QC23" s="255"/>
      <c r="QD23" s="255"/>
      <c r="QE23" s="255"/>
      <c r="QF23" s="255"/>
      <c r="QG23" s="255"/>
      <c r="QH23" s="255"/>
      <c r="QI23" s="255"/>
      <c r="QJ23" s="255"/>
      <c r="QK23" s="255"/>
      <c r="QL23" s="255"/>
      <c r="QM23" s="255"/>
      <c r="QN23" s="255"/>
      <c r="QO23" s="255"/>
      <c r="QP23" s="255"/>
      <c r="QQ23" s="255"/>
      <c r="QR23" s="255"/>
      <c r="QS23" s="255"/>
      <c r="QT23" s="255"/>
      <c r="QU23" s="255"/>
      <c r="QV23" s="255"/>
      <c r="QW23" s="255"/>
      <c r="QX23" s="255"/>
      <c r="QY23" s="255"/>
      <c r="QZ23" s="255"/>
      <c r="RA23" s="255"/>
      <c r="RB23" s="255"/>
      <c r="RC23" s="255"/>
      <c r="RD23" s="255"/>
      <c r="RE23" s="255"/>
      <c r="RF23" s="255"/>
      <c r="RG23" s="255"/>
      <c r="RH23" s="255"/>
      <c r="RI23" s="255"/>
      <c r="RJ23" s="255"/>
      <c r="RK23" s="255"/>
      <c r="RL23" s="255"/>
      <c r="RM23" s="255"/>
      <c r="RN23" s="255"/>
      <c r="RO23" s="255"/>
      <c r="RP23" s="255"/>
      <c r="RQ23" s="255"/>
      <c r="RR23" s="255"/>
      <c r="RS23" s="255"/>
      <c r="RT23" s="255"/>
      <c r="RU23" s="255"/>
      <c r="RV23" s="255"/>
      <c r="RW23" s="255"/>
      <c r="RX23" s="255"/>
      <c r="RY23" s="255"/>
      <c r="RZ23" s="255"/>
      <c r="SA23" s="255"/>
      <c r="SB23" s="255"/>
      <c r="SC23" s="255"/>
      <c r="SD23" s="255"/>
      <c r="SE23" s="255"/>
      <c r="SF23" s="255"/>
      <c r="SG23" s="255"/>
      <c r="SH23" s="255"/>
      <c r="SI23" s="255"/>
      <c r="SJ23" s="255"/>
      <c r="SK23" s="255"/>
      <c r="SL23" s="255"/>
      <c r="SM23" s="255"/>
      <c r="SN23" s="255"/>
      <c r="SO23" s="255"/>
      <c r="SP23" s="255"/>
      <c r="SQ23" s="255"/>
      <c r="SR23" s="255"/>
      <c r="SS23" s="255"/>
      <c r="ST23" s="255"/>
      <c r="SU23" s="255"/>
      <c r="SV23" s="255"/>
      <c r="SW23" s="255"/>
      <c r="SX23" s="255"/>
      <c r="SY23" s="255"/>
      <c r="SZ23" s="255"/>
      <c r="TA23" s="255"/>
      <c r="TB23" s="255"/>
      <c r="TC23" s="255"/>
      <c r="TD23" s="255"/>
      <c r="TE23" s="255"/>
      <c r="TF23" s="255"/>
      <c r="TG23" s="255"/>
      <c r="TH23" s="255"/>
      <c r="TI23" s="255"/>
      <c r="TJ23" s="255"/>
      <c r="TK23" s="255"/>
      <c r="TL23" s="255"/>
      <c r="TM23" s="255"/>
      <c r="TN23" s="255"/>
      <c r="TO23" s="255"/>
      <c r="TP23" s="255"/>
      <c r="TQ23" s="255"/>
      <c r="TR23" s="255"/>
      <c r="TS23" s="255"/>
      <c r="TT23" s="255"/>
      <c r="TU23" s="255"/>
      <c r="TV23" s="255"/>
      <c r="TW23" s="255"/>
      <c r="TX23" s="255"/>
      <c r="TY23" s="255"/>
      <c r="TZ23" s="255"/>
      <c r="UA23" s="255"/>
      <c r="UB23" s="255"/>
      <c r="UC23" s="255"/>
      <c r="UD23" s="255"/>
      <c r="UE23" s="255"/>
      <c r="UF23" s="255"/>
      <c r="UG23" s="255"/>
      <c r="UH23" s="255"/>
      <c r="UI23" s="255"/>
      <c r="UJ23" s="255"/>
      <c r="UK23" s="255"/>
      <c r="UL23" s="255"/>
      <c r="UM23" s="255"/>
      <c r="UN23" s="255"/>
      <c r="UO23" s="255"/>
      <c r="UP23" s="255"/>
      <c r="UQ23" s="255"/>
      <c r="UR23" s="255"/>
      <c r="US23" s="255"/>
      <c r="UT23" s="255"/>
      <c r="UU23" s="255"/>
      <c r="UV23" s="255"/>
      <c r="UW23" s="255"/>
      <c r="UX23" s="255"/>
      <c r="UY23" s="255"/>
      <c r="UZ23" s="255"/>
      <c r="VA23" s="255"/>
      <c r="VB23" s="255"/>
      <c r="VC23" s="255"/>
      <c r="VD23" s="255"/>
      <c r="VE23" s="255"/>
      <c r="VF23" s="255"/>
      <c r="VG23" s="255"/>
      <c r="VH23" s="255"/>
      <c r="VI23" s="255"/>
      <c r="VJ23" s="255"/>
      <c r="VK23" s="255"/>
      <c r="VL23" s="255"/>
      <c r="VM23" s="255"/>
      <c r="VN23" s="255"/>
      <c r="VO23" s="255"/>
      <c r="VP23" s="255"/>
      <c r="VQ23" s="255"/>
      <c r="VR23" s="255"/>
      <c r="VS23" s="255"/>
      <c r="VT23" s="255"/>
      <c r="VU23" s="255"/>
      <c r="VV23" s="255"/>
      <c r="VW23" s="255"/>
      <c r="VX23" s="255"/>
      <c r="VY23" s="255"/>
      <c r="VZ23" s="255"/>
      <c r="WA23" s="255"/>
      <c r="WB23" s="255"/>
      <c r="WC23" s="255"/>
      <c r="WD23" s="255"/>
      <c r="WE23" s="255"/>
      <c r="WF23" s="255"/>
      <c r="WG23" s="255"/>
      <c r="WH23" s="255"/>
      <c r="WI23" s="255"/>
      <c r="WJ23" s="255"/>
      <c r="WK23" s="255"/>
      <c r="WL23" s="255"/>
      <c r="WM23" s="255"/>
      <c r="WN23" s="255"/>
      <c r="WO23" s="255"/>
      <c r="WP23" s="255"/>
      <c r="WQ23" s="255"/>
      <c r="WR23" s="255"/>
      <c r="WS23" s="255"/>
      <c r="WT23" s="255"/>
      <c r="WU23" s="255"/>
      <c r="WV23" s="255"/>
      <c r="WW23" s="255"/>
      <c r="WX23" s="255"/>
      <c r="WY23" s="255"/>
      <c r="WZ23" s="255"/>
      <c r="XA23" s="255"/>
      <c r="XB23" s="255"/>
      <c r="XC23" s="255"/>
      <c r="XD23" s="255"/>
      <c r="XE23" s="255"/>
      <c r="XF23" s="255"/>
      <c r="XG23" s="255"/>
      <c r="XH23" s="255"/>
      <c r="XI23" s="255"/>
      <c r="XJ23" s="255"/>
      <c r="XK23" s="255"/>
      <c r="XL23" s="255"/>
      <c r="XM23" s="255"/>
      <c r="XN23" s="255"/>
      <c r="XO23" s="255"/>
      <c r="XP23" s="255"/>
      <c r="XQ23" s="255"/>
      <c r="XR23" s="255"/>
      <c r="XS23" s="255"/>
      <c r="XT23" s="255"/>
      <c r="XU23" s="255"/>
      <c r="XV23" s="255"/>
      <c r="XW23" s="255"/>
      <c r="XX23" s="255"/>
      <c r="XY23" s="255"/>
      <c r="XZ23" s="255"/>
      <c r="YA23" s="255"/>
      <c r="YB23" s="255"/>
      <c r="YC23" s="255"/>
      <c r="YD23" s="255"/>
      <c r="YE23" s="255"/>
      <c r="YF23" s="255"/>
      <c r="YG23" s="255"/>
      <c r="YH23" s="255"/>
      <c r="YI23" s="255"/>
      <c r="YJ23" s="255"/>
      <c r="YK23" s="255"/>
      <c r="YL23" s="255"/>
      <c r="YM23" s="255"/>
      <c r="YN23" s="255"/>
      <c r="YO23" s="255"/>
      <c r="YP23" s="255"/>
      <c r="YQ23" s="255"/>
      <c r="YR23" s="255"/>
      <c r="YS23" s="255"/>
      <c r="YT23" s="255"/>
      <c r="YU23" s="255"/>
      <c r="YV23" s="255"/>
      <c r="YW23" s="255"/>
      <c r="YX23" s="255"/>
      <c r="YY23" s="255"/>
      <c r="YZ23" s="255"/>
      <c r="ZA23" s="255"/>
      <c r="ZB23" s="255"/>
      <c r="ZC23" s="255"/>
      <c r="ZD23" s="255"/>
      <c r="ZE23" s="255"/>
      <c r="ZF23" s="255"/>
      <c r="ZG23" s="255"/>
      <c r="ZH23" s="255"/>
      <c r="ZI23" s="255"/>
      <c r="ZJ23" s="255"/>
      <c r="ZK23" s="255"/>
      <c r="ZL23" s="255"/>
      <c r="ZM23" s="255"/>
      <c r="ZN23" s="255"/>
      <c r="ZO23" s="255"/>
      <c r="ZP23" s="255"/>
      <c r="ZQ23" s="255"/>
      <c r="ZR23" s="255"/>
      <c r="ZS23" s="255"/>
      <c r="ZT23" s="255"/>
      <c r="ZU23" s="255"/>
      <c r="ZV23" s="255"/>
      <c r="ZW23" s="255"/>
      <c r="ZX23" s="255"/>
      <c r="ZY23" s="255"/>
      <c r="ZZ23" s="255"/>
      <c r="AAA23" s="255"/>
      <c r="AAB23" s="255"/>
      <c r="AAC23" s="255"/>
      <c r="AAD23" s="255"/>
      <c r="AAE23" s="255"/>
      <c r="AAF23" s="255"/>
      <c r="AAG23" s="255"/>
      <c r="AAH23" s="255"/>
      <c r="AAI23" s="255"/>
      <c r="AAJ23" s="255"/>
      <c r="AAK23" s="255"/>
      <c r="AAL23" s="255"/>
      <c r="AAM23" s="255"/>
      <c r="AAN23" s="255"/>
      <c r="AAO23" s="255"/>
      <c r="AAP23" s="255"/>
      <c r="AAQ23" s="255"/>
      <c r="AAR23" s="255"/>
      <c r="AAS23" s="255"/>
      <c r="AAT23" s="255"/>
      <c r="AAU23" s="255"/>
      <c r="AAV23" s="255"/>
      <c r="AAW23" s="255"/>
      <c r="AAX23" s="255"/>
      <c r="AAY23" s="255"/>
      <c r="AAZ23" s="255"/>
      <c r="ABA23" s="255"/>
      <c r="ABB23" s="255"/>
      <c r="ABC23" s="255"/>
      <c r="ABD23" s="255"/>
      <c r="ABE23" s="255"/>
      <c r="ABF23" s="255"/>
      <c r="ABG23" s="255"/>
      <c r="ABH23" s="255"/>
      <c r="ABI23" s="255"/>
      <c r="ABJ23" s="255"/>
      <c r="ABK23" s="255"/>
      <c r="ABL23" s="255"/>
      <c r="ABM23" s="255"/>
      <c r="ABN23" s="255"/>
      <c r="ABO23" s="255"/>
      <c r="ABP23" s="255"/>
      <c r="ABQ23" s="255"/>
      <c r="ABR23" s="255"/>
      <c r="ABS23" s="255"/>
      <c r="ABT23" s="255"/>
      <c r="ABU23" s="255"/>
      <c r="ABV23" s="255"/>
      <c r="ABW23" s="255"/>
      <c r="ABX23" s="255"/>
      <c r="ABY23" s="255"/>
      <c r="ABZ23" s="255"/>
      <c r="ACA23" s="255"/>
      <c r="ACB23" s="255"/>
      <c r="ACC23" s="255"/>
      <c r="ACD23" s="255"/>
      <c r="ACE23" s="255"/>
      <c r="ACF23" s="255"/>
      <c r="ACG23" s="255"/>
      <c r="ACH23" s="255"/>
      <c r="ACI23" s="255"/>
      <c r="ACJ23" s="255"/>
      <c r="ACK23" s="255"/>
      <c r="ACL23" s="255"/>
      <c r="ACM23" s="255"/>
      <c r="ACN23" s="255"/>
      <c r="ACO23" s="255"/>
      <c r="ACP23" s="255"/>
      <c r="ACQ23" s="255"/>
      <c r="ACR23" s="255"/>
      <c r="ACS23" s="255"/>
      <c r="ACT23" s="255"/>
      <c r="ACU23" s="255"/>
      <c r="ACV23" s="255"/>
      <c r="ACW23" s="255"/>
      <c r="ACX23" s="255"/>
      <c r="ACY23" s="255"/>
      <c r="ACZ23" s="255"/>
      <c r="ADA23" s="255"/>
      <c r="ADB23" s="255"/>
      <c r="ADC23" s="255"/>
      <c r="ADD23" s="255"/>
      <c r="ADE23" s="255"/>
      <c r="ADF23" s="255"/>
      <c r="ADG23" s="255"/>
      <c r="ADH23" s="255"/>
      <c r="ADI23" s="255"/>
      <c r="ADJ23" s="255"/>
      <c r="ADK23" s="255"/>
      <c r="ADL23" s="255"/>
      <c r="ADM23" s="255"/>
      <c r="ADN23" s="255"/>
      <c r="ADO23" s="255"/>
      <c r="ADP23" s="255"/>
      <c r="ADQ23" s="255"/>
      <c r="ADR23" s="255"/>
      <c r="ADS23" s="255"/>
      <c r="ADT23" s="255"/>
      <c r="ADU23" s="255"/>
      <c r="ADV23" s="255"/>
      <c r="ADW23" s="255"/>
      <c r="ADX23" s="255"/>
      <c r="ADY23" s="255"/>
      <c r="ADZ23" s="255"/>
      <c r="AEA23" s="255"/>
      <c r="AEB23" s="255"/>
      <c r="AEC23" s="255"/>
      <c r="AED23" s="255"/>
      <c r="AEE23" s="255"/>
      <c r="AEF23" s="255"/>
      <c r="AEG23" s="255"/>
      <c r="AEH23" s="255"/>
      <c r="AEI23" s="255"/>
      <c r="AEJ23" s="255"/>
      <c r="AEK23" s="255"/>
      <c r="AEL23" s="255"/>
      <c r="AEM23" s="255"/>
      <c r="AEN23" s="255"/>
      <c r="AEO23" s="255"/>
      <c r="AEP23" s="255"/>
      <c r="AEQ23" s="255"/>
      <c r="AER23" s="255"/>
      <c r="AES23" s="255"/>
      <c r="AET23" s="255"/>
      <c r="AEU23" s="255"/>
      <c r="AEV23" s="255"/>
      <c r="AEW23" s="255"/>
      <c r="AEX23" s="255"/>
      <c r="AEY23" s="255"/>
      <c r="AEZ23" s="255"/>
      <c r="AFA23" s="255"/>
      <c r="AFB23" s="255"/>
      <c r="AFC23" s="255"/>
      <c r="AFD23" s="255"/>
      <c r="AFE23" s="255"/>
      <c r="AFF23" s="255"/>
      <c r="AFG23" s="255"/>
      <c r="AFH23" s="255"/>
      <c r="AFI23" s="255"/>
      <c r="AFJ23" s="255"/>
      <c r="AFK23" s="255"/>
      <c r="AFL23" s="255"/>
      <c r="AFM23" s="255"/>
      <c r="AFN23" s="255"/>
      <c r="AFO23" s="255"/>
      <c r="AFP23" s="255"/>
      <c r="AFQ23" s="255"/>
      <c r="AFR23" s="255"/>
      <c r="AFS23" s="255"/>
      <c r="AFT23" s="255"/>
      <c r="AFU23" s="255"/>
      <c r="AFV23" s="255"/>
      <c r="AFW23" s="255"/>
      <c r="AFX23" s="255"/>
      <c r="AFY23" s="255"/>
      <c r="AFZ23" s="255"/>
      <c r="AGA23" s="255"/>
      <c r="AGB23" s="255"/>
      <c r="AGC23" s="255"/>
      <c r="AGD23" s="255"/>
      <c r="AGE23" s="255"/>
      <c r="AGF23" s="255"/>
      <c r="AGG23" s="255"/>
      <c r="AGH23" s="255"/>
      <c r="AGI23" s="255"/>
      <c r="AGJ23" s="255"/>
      <c r="AGK23" s="255"/>
      <c r="AGL23" s="255"/>
      <c r="AGM23" s="255"/>
      <c r="AGN23" s="255"/>
      <c r="AGO23" s="255"/>
      <c r="AGP23" s="255"/>
      <c r="AGQ23" s="255"/>
      <c r="AGR23" s="255"/>
      <c r="AGS23" s="255"/>
      <c r="AGT23" s="255"/>
      <c r="AGU23" s="255"/>
      <c r="AGV23" s="255"/>
      <c r="AGW23" s="255"/>
      <c r="AGX23" s="255"/>
      <c r="AGY23" s="255"/>
      <c r="AGZ23" s="255"/>
      <c r="AHA23" s="255"/>
      <c r="AHB23" s="255"/>
      <c r="AHC23" s="255"/>
      <c r="AHD23" s="255"/>
      <c r="AHE23" s="255"/>
      <c r="AHF23" s="255"/>
      <c r="AHG23" s="255"/>
      <c r="AHH23" s="255"/>
      <c r="AHI23" s="255"/>
      <c r="AHJ23" s="255"/>
      <c r="AHK23" s="255"/>
      <c r="AHL23" s="255"/>
      <c r="AHM23" s="255"/>
      <c r="AHN23" s="255"/>
      <c r="AHO23" s="255"/>
      <c r="AHP23" s="255"/>
      <c r="AHQ23" s="255"/>
      <c r="AHR23" s="255"/>
      <c r="AHS23" s="255"/>
      <c r="AHT23" s="255"/>
      <c r="AHU23" s="255"/>
      <c r="AHV23" s="255"/>
      <c r="AHW23" s="255"/>
      <c r="AHX23" s="255"/>
      <c r="AHY23" s="255"/>
      <c r="AHZ23" s="255"/>
      <c r="AIA23" s="255"/>
      <c r="AIB23" s="255"/>
      <c r="AIC23" s="255"/>
      <c r="AID23" s="255"/>
      <c r="AIE23" s="255"/>
      <c r="AIF23" s="255"/>
      <c r="AIG23" s="255"/>
      <c r="AIH23" s="255"/>
      <c r="AII23" s="255"/>
      <c r="AIJ23" s="255"/>
      <c r="AIK23" s="255"/>
      <c r="AIL23" s="255"/>
      <c r="AIM23" s="255"/>
      <c r="AIN23" s="255"/>
      <c r="AIO23" s="255"/>
      <c r="AIP23" s="255"/>
      <c r="AIQ23" s="255"/>
      <c r="AIR23" s="255"/>
      <c r="AIS23" s="255"/>
      <c r="AIT23" s="255"/>
      <c r="AIU23" s="255"/>
      <c r="AIV23" s="255"/>
      <c r="AIW23" s="255"/>
      <c r="AIX23" s="255"/>
      <c r="AIY23" s="255"/>
      <c r="AIZ23" s="255"/>
      <c r="AJA23" s="255"/>
      <c r="AJB23" s="255"/>
      <c r="AJC23" s="255"/>
      <c r="AJD23" s="255"/>
      <c r="AJE23" s="255"/>
      <c r="AJF23" s="255"/>
      <c r="AJG23" s="255"/>
      <c r="AJH23" s="255"/>
      <c r="AJI23" s="255"/>
      <c r="AJJ23" s="255"/>
      <c r="AJK23" s="255"/>
      <c r="AJL23" s="255"/>
      <c r="AJM23" s="255"/>
      <c r="AJN23" s="255"/>
      <c r="AJO23" s="255"/>
      <c r="AJP23" s="255"/>
      <c r="AJQ23" s="255"/>
      <c r="AJR23" s="255"/>
      <c r="AJS23" s="255"/>
      <c r="AJT23" s="255"/>
      <c r="AJU23" s="255"/>
      <c r="AJV23" s="255"/>
      <c r="AJW23" s="255"/>
      <c r="AJX23" s="255"/>
      <c r="AJY23" s="255"/>
      <c r="AJZ23" s="255"/>
      <c r="AKA23" s="255"/>
      <c r="AKB23" s="255"/>
      <c r="AKC23" s="255"/>
      <c r="AKD23" s="255"/>
      <c r="AKE23" s="255"/>
      <c r="AKF23" s="255"/>
      <c r="AKG23" s="255"/>
      <c r="AKH23" s="255"/>
      <c r="AKI23" s="255"/>
      <c r="AKJ23" s="255"/>
      <c r="AKK23" s="255"/>
      <c r="AKL23" s="255"/>
      <c r="AKM23" s="255"/>
      <c r="AKN23" s="255"/>
      <c r="AKO23" s="255"/>
      <c r="AKP23" s="255"/>
      <c r="AKQ23" s="255"/>
      <c r="AKR23" s="255"/>
      <c r="AKS23" s="255"/>
      <c r="AKT23" s="255"/>
      <c r="AKU23" s="255"/>
      <c r="AKV23" s="255"/>
      <c r="AKW23" s="255"/>
      <c r="AKX23" s="255"/>
      <c r="AKY23" s="255"/>
      <c r="AKZ23" s="255"/>
      <c r="ALA23" s="255"/>
      <c r="ALB23" s="255"/>
      <c r="ALC23" s="255"/>
      <c r="ALD23" s="255"/>
      <c r="ALE23" s="255"/>
      <c r="ALF23" s="255"/>
      <c r="ALG23" s="255"/>
      <c r="ALH23" s="255"/>
      <c r="ALI23" s="255"/>
      <c r="ALJ23" s="255"/>
      <c r="ALK23" s="255"/>
      <c r="ALL23" s="255"/>
      <c r="ALM23" s="255"/>
      <c r="ALN23" s="255"/>
      <c r="ALO23" s="255"/>
      <c r="ALP23" s="255"/>
      <c r="ALQ23" s="255"/>
      <c r="ALR23" s="255"/>
      <c r="ALS23" s="255"/>
      <c r="ALT23" s="255"/>
      <c r="ALU23" s="255"/>
      <c r="ALV23" s="255"/>
      <c r="ALW23" s="255"/>
      <c r="ALX23" s="255"/>
      <c r="ALY23" s="255"/>
      <c r="ALZ23" s="255"/>
      <c r="AMA23" s="255"/>
      <c r="AMB23" s="255"/>
      <c r="AMC23" s="255"/>
      <c r="AMD23" s="255"/>
      <c r="AME23" s="255"/>
      <c r="AMF23" s="255"/>
      <c r="AMG23" s="255"/>
      <c r="AMH23" s="255"/>
      <c r="AMI23" s="255"/>
      <c r="AMJ23" s="255"/>
      <c r="AMK23" s="255"/>
      <c r="AML23" s="255"/>
      <c r="AMM23" s="255"/>
      <c r="AMN23" s="255"/>
      <c r="AMO23" s="255"/>
      <c r="AMP23" s="255"/>
      <c r="AMQ23" s="255"/>
      <c r="AMR23" s="255"/>
      <c r="AMS23" s="255"/>
      <c r="AMT23" s="255"/>
      <c r="AMU23" s="255"/>
      <c r="AMV23" s="255"/>
      <c r="AMW23" s="255"/>
      <c r="AMX23" s="255"/>
      <c r="AMY23" s="255"/>
      <c r="AMZ23" s="255"/>
      <c r="ANA23" s="255"/>
      <c r="ANB23" s="255"/>
      <c r="ANC23" s="255"/>
      <c r="AND23" s="255"/>
      <c r="ANE23" s="255"/>
      <c r="ANF23" s="255"/>
      <c r="ANG23" s="255"/>
      <c r="ANH23" s="255"/>
      <c r="ANI23" s="255"/>
      <c r="ANJ23" s="255"/>
      <c r="ANK23" s="255"/>
      <c r="ANL23" s="255"/>
      <c r="ANM23" s="255"/>
      <c r="ANN23" s="255"/>
      <c r="ANO23" s="255"/>
      <c r="ANP23" s="255"/>
      <c r="ANQ23" s="255"/>
      <c r="ANR23" s="255"/>
      <c r="ANS23" s="255"/>
      <c r="ANT23" s="255"/>
      <c r="ANU23" s="255"/>
      <c r="ANV23" s="255"/>
      <c r="ANW23" s="255"/>
      <c r="ANX23" s="255"/>
      <c r="ANY23" s="255"/>
      <c r="ANZ23" s="255"/>
      <c r="AOA23" s="255"/>
      <c r="AOB23" s="255"/>
      <c r="AOC23" s="255"/>
      <c r="AOD23" s="255"/>
      <c r="AOE23" s="255"/>
      <c r="AOF23" s="255"/>
      <c r="AOG23" s="255"/>
      <c r="AOH23" s="255"/>
      <c r="AOI23" s="255"/>
      <c r="AOJ23" s="255"/>
      <c r="AOK23" s="255"/>
      <c r="AOL23" s="255"/>
      <c r="AOM23" s="255"/>
      <c r="AON23" s="255"/>
      <c r="AOO23" s="255"/>
      <c r="AOP23" s="255"/>
      <c r="AOQ23" s="255"/>
      <c r="AOR23" s="255"/>
      <c r="AOS23" s="255"/>
      <c r="AOT23" s="255"/>
      <c r="AOU23" s="255"/>
      <c r="AOV23" s="255"/>
      <c r="AOW23" s="255"/>
      <c r="AOX23" s="255"/>
      <c r="AOY23" s="255"/>
      <c r="AOZ23" s="255"/>
      <c r="APA23" s="255"/>
      <c r="APB23" s="255"/>
      <c r="APC23" s="255"/>
      <c r="APD23" s="255"/>
      <c r="APE23" s="255"/>
      <c r="APF23" s="255"/>
      <c r="APG23" s="255"/>
      <c r="APH23" s="255"/>
      <c r="API23" s="255"/>
      <c r="APJ23" s="255"/>
      <c r="APK23" s="255"/>
      <c r="APL23" s="255"/>
      <c r="APM23" s="255"/>
      <c r="APN23" s="255"/>
      <c r="APO23" s="255"/>
      <c r="APP23" s="255"/>
      <c r="APQ23" s="255"/>
      <c r="APR23" s="255"/>
      <c r="APS23" s="255"/>
      <c r="APT23" s="255"/>
    </row>
    <row r="24" spans="1:1112" s="255" customFormat="1" ht="15.75" x14ac:dyDescent="0.25">
      <c r="B24" s="351" t="s">
        <v>128</v>
      </c>
      <c r="C24" s="271"/>
      <c r="D24" s="269">
        <f>TIME(0,9,0)</f>
        <v>6.2500000000000003E-3</v>
      </c>
      <c r="E24" s="268"/>
      <c r="F24" s="268">
        <f>F23+D24</f>
        <v>0.27916666666666656</v>
      </c>
      <c r="H24" s="268"/>
      <c r="I24" s="268">
        <f>I23+D24</f>
        <v>0.37777777777777771</v>
      </c>
      <c r="J24" s="268">
        <f>J23+D24</f>
        <v>0.47708333333333325</v>
      </c>
      <c r="K24" s="268">
        <f>K23+D24</f>
        <v>0.57777777777777761</v>
      </c>
      <c r="L24" s="268"/>
      <c r="M24" s="268">
        <f>M23+D24</f>
        <v>0.67847222222222214</v>
      </c>
      <c r="N24" s="268"/>
    </row>
    <row r="25" spans="1:1112" ht="15.75" x14ac:dyDescent="0.25">
      <c r="B25" s="351" t="s">
        <v>129</v>
      </c>
      <c r="C25" s="271"/>
      <c r="D25" s="269">
        <f>TIME(0,9,0)</f>
        <v>6.2500000000000003E-3</v>
      </c>
      <c r="E25" s="268"/>
      <c r="F25" s="268">
        <f>F24+D25</f>
        <v>0.28541666666666654</v>
      </c>
      <c r="H25" s="268"/>
      <c r="I25" s="268">
        <f>I24+D25</f>
        <v>0.38402777777777769</v>
      </c>
      <c r="J25" s="268">
        <f>J24+D25</f>
        <v>0.48333333333333323</v>
      </c>
      <c r="K25" s="268">
        <f>K24+D25</f>
        <v>0.58402777777777759</v>
      </c>
      <c r="L25" s="268"/>
      <c r="M25" s="268">
        <f>M24+D25</f>
        <v>0.68472222222222212</v>
      </c>
      <c r="N25" s="268"/>
    </row>
    <row r="26" spans="1:1112" ht="16.5" thickBot="1" x14ac:dyDescent="0.3">
      <c r="B26" s="350" t="s">
        <v>130</v>
      </c>
      <c r="C26" s="349"/>
      <c r="D26" s="295">
        <f>TIME(0,10,0)</f>
        <v>6.9444444444444441E-3</v>
      </c>
      <c r="E26" s="294"/>
      <c r="F26" s="348">
        <f>F25+D26</f>
        <v>0.29236111111111096</v>
      </c>
      <c r="H26" s="294"/>
      <c r="I26" s="348">
        <f>I25+D26</f>
        <v>0.39097222222222211</v>
      </c>
      <c r="J26" s="348">
        <f>J25+D26</f>
        <v>0.49027777777777765</v>
      </c>
      <c r="K26" s="348">
        <f>K25+D26</f>
        <v>0.59097222222222201</v>
      </c>
      <c r="L26" s="294"/>
      <c r="M26" s="348">
        <f>M25+D26</f>
        <v>0.69166666666666654</v>
      </c>
      <c r="N26" s="294"/>
    </row>
    <row r="27" spans="1:1112" ht="16.5" thickTop="1" x14ac:dyDescent="0.25">
      <c r="B27" s="272" t="s">
        <v>131</v>
      </c>
      <c r="C27" s="347"/>
      <c r="D27" s="269">
        <f>TIME(0,6,0)</f>
        <v>4.1666666666666666E-3</v>
      </c>
      <c r="E27" s="346"/>
      <c r="F27" s="346"/>
      <c r="H27" s="346"/>
      <c r="I27" s="346"/>
      <c r="J27" s="346"/>
      <c r="K27" s="346"/>
      <c r="L27" s="346"/>
      <c r="M27" s="346"/>
      <c r="N27" s="346"/>
    </row>
    <row r="28" spans="1:1112" ht="15.75" x14ac:dyDescent="0.25">
      <c r="B28" s="345" t="s">
        <v>132</v>
      </c>
      <c r="C28" s="344"/>
      <c r="D28" s="264">
        <f>TIME(0,6,0)</f>
        <v>4.1666666666666666E-3</v>
      </c>
      <c r="E28" s="343"/>
      <c r="F28" s="343"/>
      <c r="H28" s="343"/>
      <c r="I28" s="343"/>
      <c r="J28" s="343"/>
      <c r="K28" s="343"/>
      <c r="L28" s="343"/>
      <c r="M28" s="343"/>
      <c r="N28" s="343"/>
    </row>
    <row r="29" spans="1:1112" ht="15.75" x14ac:dyDescent="0.25">
      <c r="B29" s="345" t="s">
        <v>133</v>
      </c>
      <c r="C29" s="344"/>
      <c r="D29" s="264">
        <f>TIME(0,5,0)</f>
        <v>3.472222222222222E-3</v>
      </c>
      <c r="E29" s="343"/>
      <c r="F29" s="343"/>
      <c r="H29" s="343"/>
      <c r="I29" s="343"/>
      <c r="J29" s="343"/>
      <c r="K29" s="343"/>
      <c r="L29" s="343"/>
      <c r="M29" s="343"/>
      <c r="N29" s="343"/>
    </row>
    <row r="30" spans="1:1112" ht="15.75" x14ac:dyDescent="0.25">
      <c r="B30" s="345" t="s">
        <v>134</v>
      </c>
      <c r="C30" s="344"/>
      <c r="D30" s="264">
        <f>TIME(0,4,0)</f>
        <v>2.7777777777777779E-3</v>
      </c>
      <c r="E30" s="343"/>
      <c r="F30" s="343"/>
      <c r="H30" s="343"/>
      <c r="I30" s="343"/>
      <c r="J30" s="343"/>
      <c r="K30" s="343"/>
      <c r="L30" s="343"/>
      <c r="M30" s="343"/>
      <c r="N30" s="343"/>
    </row>
    <row r="31" spans="1:1112" ht="15.75" x14ac:dyDescent="0.25">
      <c r="B31" s="345" t="s">
        <v>135</v>
      </c>
      <c r="C31" s="344"/>
      <c r="D31" s="264">
        <f>TIME(0,4,0)</f>
        <v>2.7777777777777779E-3</v>
      </c>
      <c r="E31" s="343"/>
      <c r="F31" s="343"/>
      <c r="H31" s="343"/>
      <c r="I31" s="343"/>
      <c r="J31" s="343"/>
      <c r="K31" s="343"/>
      <c r="L31" s="343"/>
      <c r="M31" s="343"/>
      <c r="N31" s="343"/>
    </row>
    <row r="32" spans="1:1112" ht="16.5" thickBot="1" x14ac:dyDescent="0.3">
      <c r="B32" s="342" t="s">
        <v>86</v>
      </c>
      <c r="C32" s="341"/>
      <c r="D32" s="258">
        <f>TIME(0,6,15)</f>
        <v>4.340277777777778E-3</v>
      </c>
      <c r="E32" s="339"/>
      <c r="F32" s="340"/>
      <c r="H32" s="339"/>
      <c r="I32" s="340"/>
      <c r="J32" s="340"/>
      <c r="K32" s="340"/>
      <c r="L32" s="339"/>
      <c r="M32" s="340"/>
      <c r="N32" s="339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8C6C-59D3-4FD6-8788-B4C308F8A017}">
  <sheetPr codeName="Sheet8">
    <tabColor rgb="FFFFFF00"/>
    <pageSetUpPr fitToPage="1"/>
  </sheetPr>
  <dimension ref="B1:Q2247"/>
  <sheetViews>
    <sheetView view="pageBreakPreview" zoomScale="90" zoomScaleNormal="90" zoomScaleSheetLayoutView="90" workbookViewId="0">
      <selection activeCell="L24" sqref="L24"/>
    </sheetView>
  </sheetViews>
  <sheetFormatPr defaultRowHeight="15" x14ac:dyDescent="0.25"/>
  <cols>
    <col min="1" max="1" width="9.28515625" style="251"/>
    <col min="2" max="2" width="18.7109375" style="251" customWidth="1"/>
    <col min="3" max="3" width="4" style="251" customWidth="1"/>
    <col min="4" max="5" width="8" style="251" hidden="1" customWidth="1"/>
    <col min="6" max="13" width="8" style="251" customWidth="1"/>
    <col min="14" max="14" width="8" style="251" hidden="1" customWidth="1"/>
    <col min="15" max="15" width="8" style="251" customWidth="1"/>
    <col min="16" max="16" width="8" style="251" hidden="1" customWidth="1"/>
    <col min="18" max="118" width="9.28515625" style="251"/>
    <col min="119" max="119" width="18.7109375" style="251" customWidth="1"/>
    <col min="120" max="122" width="0" style="251" hidden="1" customWidth="1"/>
    <col min="123" max="123" width="3" style="251" bestFit="1" customWidth="1"/>
    <col min="124" max="125" width="8" style="251" bestFit="1" customWidth="1"/>
    <col min="126" max="126" width="9" style="251" customWidth="1"/>
    <col min="127" max="133" width="8" style="251" bestFit="1" customWidth="1"/>
    <col min="134" max="134" width="18.5703125" style="251" customWidth="1"/>
    <col min="135" max="135" width="3" style="251" bestFit="1" customWidth="1"/>
    <col min="136" max="136" width="8" style="251" bestFit="1" customWidth="1"/>
    <col min="137" max="137" width="8.28515625" style="251" customWidth="1"/>
    <col min="138" max="141" width="8" style="251" bestFit="1" customWidth="1"/>
    <col min="142" max="142" width="0" style="251" hidden="1" customWidth="1"/>
    <col min="143" max="143" width="8" style="251" bestFit="1" customWidth="1"/>
    <col min="144" max="145" width="8" style="251" customWidth="1"/>
    <col min="146" max="146" width="8" style="251" bestFit="1" customWidth="1"/>
    <col min="147" max="147" width="19.7109375" style="251" customWidth="1"/>
    <col min="148" max="148" width="3" style="251" customWidth="1"/>
    <col min="149" max="149" width="8" style="251" customWidth="1"/>
    <col min="150" max="152" width="8" style="251" bestFit="1" customWidth="1"/>
    <col min="153" max="153" width="0" style="251" hidden="1" customWidth="1"/>
    <col min="154" max="154" width="8" style="251" bestFit="1" customWidth="1"/>
    <col min="155" max="157" width="8" style="251" customWidth="1"/>
    <col min="158" max="159" width="8" style="251" bestFit="1" customWidth="1"/>
    <col min="160" max="160" width="20.28515625" style="251" customWidth="1"/>
    <col min="161" max="161" width="3" style="251" bestFit="1" customWidth="1"/>
    <col min="162" max="164" width="8" style="251" bestFit="1" customWidth="1"/>
    <col min="165" max="165" width="8" style="251" customWidth="1"/>
    <col min="166" max="166" width="9" style="251" customWidth="1"/>
    <col min="167" max="167" width="8" style="251" customWidth="1"/>
    <col min="168" max="168" width="8" style="251" bestFit="1" customWidth="1"/>
    <col min="169" max="169" width="8" style="251" customWidth="1"/>
    <col min="170" max="170" width="8" style="251" bestFit="1" customWidth="1"/>
    <col min="171" max="171" width="20.28515625" style="251" customWidth="1"/>
    <col min="172" max="172" width="3" style="251" bestFit="1" customWidth="1"/>
    <col min="173" max="174" width="8" style="251" bestFit="1" customWidth="1"/>
    <col min="175" max="175" width="8" style="251" customWidth="1"/>
    <col min="176" max="177" width="8" style="251" bestFit="1" customWidth="1"/>
    <col min="178" max="178" width="8" style="251" customWidth="1"/>
    <col min="179" max="181" width="8" style="251" bestFit="1" customWidth="1"/>
    <col min="182" max="182" width="8" style="251" customWidth="1"/>
    <col min="183" max="185" width="8" style="251" bestFit="1" customWidth="1"/>
    <col min="186" max="186" width="19.7109375" style="251" customWidth="1"/>
    <col min="187" max="187" width="3" style="251" bestFit="1" customWidth="1"/>
    <col min="188" max="198" width="8" style="251" bestFit="1" customWidth="1"/>
    <col min="199" max="199" width="0" style="251" hidden="1" customWidth="1"/>
    <col min="200" max="200" width="19.7109375" style="251" customWidth="1"/>
    <col min="201" max="201" width="3" style="251" bestFit="1" customWidth="1"/>
    <col min="202" max="211" width="8" style="251" bestFit="1" customWidth="1"/>
    <col min="212" max="212" width="0" style="251" hidden="1" customWidth="1"/>
    <col min="213" max="213" width="20.28515625" style="251" customWidth="1"/>
    <col min="214" max="214" width="3" style="251" bestFit="1" customWidth="1"/>
    <col min="215" max="225" width="8" style="251" bestFit="1" customWidth="1"/>
    <col min="226" max="226" width="19.5703125" style="251" customWidth="1"/>
    <col min="227" max="227" width="3" style="251" bestFit="1" customWidth="1"/>
    <col min="228" max="237" width="8" style="251" bestFit="1" customWidth="1"/>
    <col min="238" max="238" width="19.7109375" style="251" customWidth="1"/>
    <col min="239" max="239" width="3" style="251" bestFit="1" customWidth="1"/>
    <col min="240" max="250" width="8" style="251" bestFit="1" customWidth="1"/>
    <col min="251" max="251" width="20" style="251" customWidth="1"/>
    <col min="252" max="252" width="3.28515625" style="251" customWidth="1"/>
    <col min="253" max="261" width="8" style="251" bestFit="1" customWidth="1"/>
    <col min="262" max="262" width="22.28515625" style="251" bestFit="1" customWidth="1"/>
    <col min="263" max="374" width="9.28515625" style="251"/>
    <col min="375" max="375" width="18.7109375" style="251" customWidth="1"/>
    <col min="376" max="378" width="0" style="251" hidden="1" customWidth="1"/>
    <col min="379" max="379" width="3" style="251" bestFit="1" customWidth="1"/>
    <col min="380" max="381" width="8" style="251" bestFit="1" customWidth="1"/>
    <col min="382" max="382" width="9" style="251" customWidth="1"/>
    <col min="383" max="389" width="8" style="251" bestFit="1" customWidth="1"/>
    <col min="390" max="390" width="18.5703125" style="251" customWidth="1"/>
    <col min="391" max="391" width="3" style="251" bestFit="1" customWidth="1"/>
    <col min="392" max="392" width="8" style="251" bestFit="1" customWidth="1"/>
    <col min="393" max="393" width="8.28515625" style="251" customWidth="1"/>
    <col min="394" max="397" width="8" style="251" bestFit="1" customWidth="1"/>
    <col min="398" max="398" width="0" style="251" hidden="1" customWidth="1"/>
    <col min="399" max="399" width="8" style="251" bestFit="1" customWidth="1"/>
    <col min="400" max="401" width="8" style="251" customWidth="1"/>
    <col min="402" max="402" width="8" style="251" bestFit="1" customWidth="1"/>
    <col min="403" max="403" width="19.7109375" style="251" customWidth="1"/>
    <col min="404" max="404" width="3" style="251" customWidth="1"/>
    <col min="405" max="405" width="8" style="251" customWidth="1"/>
    <col min="406" max="408" width="8" style="251" bestFit="1" customWidth="1"/>
    <col min="409" max="409" width="0" style="251" hidden="1" customWidth="1"/>
    <col min="410" max="410" width="8" style="251" bestFit="1" customWidth="1"/>
    <col min="411" max="413" width="8" style="251" customWidth="1"/>
    <col min="414" max="415" width="8" style="251" bestFit="1" customWidth="1"/>
    <col min="416" max="416" width="20.28515625" style="251" customWidth="1"/>
    <col min="417" max="417" width="3" style="251" bestFit="1" customWidth="1"/>
    <col min="418" max="420" width="8" style="251" bestFit="1" customWidth="1"/>
    <col min="421" max="421" width="8" style="251" customWidth="1"/>
    <col min="422" max="422" width="9" style="251" customWidth="1"/>
    <col min="423" max="423" width="8" style="251" customWidth="1"/>
    <col min="424" max="424" width="8" style="251" bestFit="1" customWidth="1"/>
    <col min="425" max="425" width="8" style="251" customWidth="1"/>
    <col min="426" max="426" width="8" style="251" bestFit="1" customWidth="1"/>
    <col min="427" max="427" width="20.28515625" style="251" customWidth="1"/>
    <col min="428" max="428" width="3" style="251" bestFit="1" customWidth="1"/>
    <col min="429" max="430" width="8" style="251" bestFit="1" customWidth="1"/>
    <col min="431" max="431" width="8" style="251" customWidth="1"/>
    <col min="432" max="433" width="8" style="251" bestFit="1" customWidth="1"/>
    <col min="434" max="434" width="8" style="251" customWidth="1"/>
    <col min="435" max="437" width="8" style="251" bestFit="1" customWidth="1"/>
    <col min="438" max="438" width="8" style="251" customWidth="1"/>
    <col min="439" max="441" width="8" style="251" bestFit="1" customWidth="1"/>
    <col min="442" max="442" width="19.7109375" style="251" customWidth="1"/>
    <col min="443" max="443" width="3" style="251" bestFit="1" customWidth="1"/>
    <col min="444" max="454" width="8" style="251" bestFit="1" customWidth="1"/>
    <col min="455" max="455" width="0" style="251" hidden="1" customWidth="1"/>
    <col min="456" max="456" width="19.7109375" style="251" customWidth="1"/>
    <col min="457" max="457" width="3" style="251" bestFit="1" customWidth="1"/>
    <col min="458" max="467" width="8" style="251" bestFit="1" customWidth="1"/>
    <col min="468" max="468" width="0" style="251" hidden="1" customWidth="1"/>
    <col min="469" max="469" width="20.28515625" style="251" customWidth="1"/>
    <col min="470" max="470" width="3" style="251" bestFit="1" customWidth="1"/>
    <col min="471" max="481" width="8" style="251" bestFit="1" customWidth="1"/>
    <col min="482" max="482" width="19.5703125" style="251" customWidth="1"/>
    <col min="483" max="483" width="3" style="251" bestFit="1" customWidth="1"/>
    <col min="484" max="493" width="8" style="251" bestFit="1" customWidth="1"/>
    <col min="494" max="494" width="19.7109375" style="251" customWidth="1"/>
    <col min="495" max="495" width="3" style="251" bestFit="1" customWidth="1"/>
    <col min="496" max="506" width="8" style="251" bestFit="1" customWidth="1"/>
    <col min="507" max="507" width="20" style="251" customWidth="1"/>
    <col min="508" max="508" width="3.28515625" style="251" customWidth="1"/>
    <col min="509" max="517" width="8" style="251" bestFit="1" customWidth="1"/>
    <col min="518" max="518" width="22.28515625" style="251" bestFit="1" customWidth="1"/>
    <col min="519" max="630" width="9.28515625" style="251"/>
    <col min="631" max="631" width="18.7109375" style="251" customWidth="1"/>
    <col min="632" max="634" width="0" style="251" hidden="1" customWidth="1"/>
    <col min="635" max="635" width="3" style="251" bestFit="1" customWidth="1"/>
    <col min="636" max="637" width="8" style="251" bestFit="1" customWidth="1"/>
    <col min="638" max="638" width="9" style="251" customWidth="1"/>
    <col min="639" max="645" width="8" style="251" bestFit="1" customWidth="1"/>
    <col min="646" max="646" width="18.5703125" style="251" customWidth="1"/>
    <col min="647" max="647" width="3" style="251" bestFit="1" customWidth="1"/>
    <col min="648" max="648" width="8" style="251" bestFit="1" customWidth="1"/>
    <col min="649" max="649" width="8.28515625" style="251" customWidth="1"/>
    <col min="650" max="653" width="8" style="251" bestFit="1" customWidth="1"/>
    <col min="654" max="654" width="0" style="251" hidden="1" customWidth="1"/>
    <col min="655" max="655" width="8" style="251" bestFit="1" customWidth="1"/>
    <col min="656" max="657" width="8" style="251" customWidth="1"/>
    <col min="658" max="658" width="8" style="251" bestFit="1" customWidth="1"/>
    <col min="659" max="659" width="19.7109375" style="251" customWidth="1"/>
    <col min="660" max="660" width="3" style="251" customWidth="1"/>
    <col min="661" max="661" width="8" style="251" customWidth="1"/>
    <col min="662" max="664" width="8" style="251" bestFit="1" customWidth="1"/>
    <col min="665" max="665" width="0" style="251" hidden="1" customWidth="1"/>
    <col min="666" max="666" width="8" style="251" bestFit="1" customWidth="1"/>
    <col min="667" max="669" width="8" style="251" customWidth="1"/>
    <col min="670" max="671" width="8" style="251" bestFit="1" customWidth="1"/>
    <col min="672" max="672" width="20.28515625" style="251" customWidth="1"/>
    <col min="673" max="673" width="3" style="251" bestFit="1" customWidth="1"/>
    <col min="674" max="676" width="8" style="251" bestFit="1" customWidth="1"/>
    <col min="677" max="677" width="8" style="251" customWidth="1"/>
    <col min="678" max="678" width="9" style="251" customWidth="1"/>
    <col min="679" max="679" width="8" style="251" customWidth="1"/>
    <col min="680" max="680" width="8" style="251" bestFit="1" customWidth="1"/>
    <col min="681" max="681" width="8" style="251" customWidth="1"/>
    <col min="682" max="682" width="8" style="251" bestFit="1" customWidth="1"/>
    <col min="683" max="683" width="20.28515625" style="251" customWidth="1"/>
    <col min="684" max="684" width="3" style="251" bestFit="1" customWidth="1"/>
    <col min="685" max="686" width="8" style="251" bestFit="1" customWidth="1"/>
    <col min="687" max="687" width="8" style="251" customWidth="1"/>
    <col min="688" max="689" width="8" style="251" bestFit="1" customWidth="1"/>
    <col min="690" max="690" width="8" style="251" customWidth="1"/>
    <col min="691" max="693" width="8" style="251" bestFit="1" customWidth="1"/>
    <col min="694" max="694" width="8" style="251" customWidth="1"/>
    <col min="695" max="697" width="8" style="251" bestFit="1" customWidth="1"/>
    <col min="698" max="698" width="19.7109375" style="251" customWidth="1"/>
    <col min="699" max="699" width="3" style="251" bestFit="1" customWidth="1"/>
    <col min="700" max="710" width="8" style="251" bestFit="1" customWidth="1"/>
    <col min="711" max="711" width="0" style="251" hidden="1" customWidth="1"/>
    <col min="712" max="712" width="19.7109375" style="251" customWidth="1"/>
    <col min="713" max="713" width="3" style="251" bestFit="1" customWidth="1"/>
    <col min="714" max="723" width="8" style="251" bestFit="1" customWidth="1"/>
    <col min="724" max="724" width="0" style="251" hidden="1" customWidth="1"/>
    <col min="725" max="725" width="20.28515625" style="251" customWidth="1"/>
    <col min="726" max="726" width="3" style="251" bestFit="1" customWidth="1"/>
    <col min="727" max="737" width="8" style="251" bestFit="1" customWidth="1"/>
    <col min="738" max="738" width="19.5703125" style="251" customWidth="1"/>
    <col min="739" max="739" width="3" style="251" bestFit="1" customWidth="1"/>
    <col min="740" max="749" width="8" style="251" bestFit="1" customWidth="1"/>
    <col min="750" max="750" width="19.7109375" style="251" customWidth="1"/>
    <col min="751" max="751" width="3" style="251" bestFit="1" customWidth="1"/>
    <col min="752" max="762" width="8" style="251" bestFit="1" customWidth="1"/>
    <col min="763" max="763" width="20" style="251" customWidth="1"/>
    <col min="764" max="764" width="3.28515625" style="251" customWidth="1"/>
    <col min="765" max="773" width="8" style="251" bestFit="1" customWidth="1"/>
    <col min="774" max="774" width="22.28515625" style="251" bestFit="1" customWidth="1"/>
    <col min="775" max="886" width="9.28515625" style="251"/>
    <col min="887" max="887" width="18.7109375" style="251" customWidth="1"/>
    <col min="888" max="890" width="0" style="251" hidden="1" customWidth="1"/>
    <col min="891" max="891" width="3" style="251" bestFit="1" customWidth="1"/>
    <col min="892" max="893" width="8" style="251" bestFit="1" customWidth="1"/>
    <col min="894" max="894" width="9" style="251" customWidth="1"/>
    <col min="895" max="901" width="8" style="251" bestFit="1" customWidth="1"/>
    <col min="902" max="902" width="18.5703125" style="251" customWidth="1"/>
    <col min="903" max="903" width="3" style="251" bestFit="1" customWidth="1"/>
    <col min="904" max="904" width="8" style="251" bestFit="1" customWidth="1"/>
    <col min="905" max="905" width="8.28515625" style="251" customWidth="1"/>
    <col min="906" max="909" width="8" style="251" bestFit="1" customWidth="1"/>
    <col min="910" max="910" width="0" style="251" hidden="1" customWidth="1"/>
    <col min="911" max="911" width="8" style="251" bestFit="1" customWidth="1"/>
    <col min="912" max="913" width="8" style="251" customWidth="1"/>
    <col min="914" max="914" width="8" style="251" bestFit="1" customWidth="1"/>
    <col min="915" max="915" width="19.7109375" style="251" customWidth="1"/>
    <col min="916" max="916" width="3" style="251" customWidth="1"/>
    <col min="917" max="917" width="8" style="251" customWidth="1"/>
    <col min="918" max="920" width="8" style="251" bestFit="1" customWidth="1"/>
    <col min="921" max="921" width="0" style="251" hidden="1" customWidth="1"/>
    <col min="922" max="922" width="8" style="251" bestFit="1" customWidth="1"/>
    <col min="923" max="925" width="8" style="251" customWidth="1"/>
    <col min="926" max="927" width="8" style="251" bestFit="1" customWidth="1"/>
    <col min="928" max="928" width="20.28515625" style="251" customWidth="1"/>
    <col min="929" max="929" width="3" style="251" bestFit="1" customWidth="1"/>
    <col min="930" max="932" width="8" style="251" bestFit="1" customWidth="1"/>
    <col min="933" max="933" width="8" style="251" customWidth="1"/>
    <col min="934" max="934" width="9" style="251" customWidth="1"/>
    <col min="935" max="935" width="8" style="251" customWidth="1"/>
    <col min="936" max="936" width="8" style="251" bestFit="1" customWidth="1"/>
    <col min="937" max="937" width="8" style="251" customWidth="1"/>
    <col min="938" max="938" width="8" style="251" bestFit="1" customWidth="1"/>
    <col min="939" max="939" width="20.28515625" style="251" customWidth="1"/>
    <col min="940" max="940" width="3" style="251" bestFit="1" customWidth="1"/>
    <col min="941" max="942" width="8" style="251" bestFit="1" customWidth="1"/>
    <col min="943" max="943" width="8" style="251" customWidth="1"/>
    <col min="944" max="945" width="8" style="251" bestFit="1" customWidth="1"/>
    <col min="946" max="946" width="8" style="251" customWidth="1"/>
    <col min="947" max="949" width="8" style="251" bestFit="1" customWidth="1"/>
    <col min="950" max="950" width="8" style="251" customWidth="1"/>
    <col min="951" max="953" width="8" style="251" bestFit="1" customWidth="1"/>
    <col min="954" max="954" width="19.7109375" style="251" customWidth="1"/>
    <col min="955" max="955" width="3" style="251" bestFit="1" customWidth="1"/>
    <col min="956" max="966" width="8" style="251" bestFit="1" customWidth="1"/>
    <col min="967" max="967" width="0" style="251" hidden="1" customWidth="1"/>
    <col min="968" max="968" width="19.7109375" style="251" customWidth="1"/>
    <col min="969" max="969" width="3" style="251" bestFit="1" customWidth="1"/>
    <col min="970" max="979" width="8" style="251" bestFit="1" customWidth="1"/>
    <col min="980" max="980" width="0" style="251" hidden="1" customWidth="1"/>
    <col min="981" max="981" width="20.28515625" style="251" customWidth="1"/>
    <col min="982" max="982" width="3" style="251" bestFit="1" customWidth="1"/>
    <col min="983" max="993" width="8" style="251" bestFit="1" customWidth="1"/>
    <col min="994" max="994" width="19.5703125" style="251" customWidth="1"/>
    <col min="995" max="995" width="3" style="251" bestFit="1" customWidth="1"/>
    <col min="996" max="1005" width="8" style="251" bestFit="1" customWidth="1"/>
    <col min="1006" max="1006" width="19.7109375" style="251" customWidth="1"/>
    <col min="1007" max="1007" width="3" style="251" bestFit="1" customWidth="1"/>
    <col min="1008" max="1018" width="8" style="251" bestFit="1" customWidth="1"/>
    <col min="1019" max="1019" width="20" style="251" customWidth="1"/>
    <col min="1020" max="1020" width="3.28515625" style="251" customWidth="1"/>
    <col min="1021" max="1029" width="8" style="251" bestFit="1" customWidth="1"/>
    <col min="1030" max="1030" width="22.28515625" style="251" bestFit="1" customWidth="1"/>
    <col min="1031" max="1142" width="9.28515625" style="251"/>
    <col min="1143" max="1143" width="18.7109375" style="251" customWidth="1"/>
    <col min="1144" max="1146" width="0" style="251" hidden="1" customWidth="1"/>
    <col min="1147" max="1147" width="3" style="251" bestFit="1" customWidth="1"/>
    <col min="1148" max="1149" width="8" style="251" bestFit="1" customWidth="1"/>
    <col min="1150" max="1150" width="9" style="251" customWidth="1"/>
    <col min="1151" max="1157" width="8" style="251" bestFit="1" customWidth="1"/>
    <col min="1158" max="1158" width="18.5703125" style="251" customWidth="1"/>
    <col min="1159" max="1159" width="3" style="251" bestFit="1" customWidth="1"/>
    <col min="1160" max="1160" width="8" style="251" bestFit="1" customWidth="1"/>
    <col min="1161" max="1161" width="8.28515625" style="251" customWidth="1"/>
    <col min="1162" max="1165" width="8" style="251" bestFit="1" customWidth="1"/>
    <col min="1166" max="1166" width="0" style="251" hidden="1" customWidth="1"/>
    <col min="1167" max="1167" width="8" style="251" bestFit="1" customWidth="1"/>
    <col min="1168" max="1169" width="8" style="251" customWidth="1"/>
    <col min="1170" max="1170" width="8" style="251" bestFit="1" customWidth="1"/>
    <col min="1171" max="1171" width="19.7109375" style="251" customWidth="1"/>
    <col min="1172" max="1172" width="3" style="251" customWidth="1"/>
    <col min="1173" max="1173" width="8" style="251" customWidth="1"/>
    <col min="1174" max="1176" width="8" style="251" bestFit="1" customWidth="1"/>
    <col min="1177" max="1177" width="0" style="251" hidden="1" customWidth="1"/>
    <col min="1178" max="1178" width="8" style="251" bestFit="1" customWidth="1"/>
    <col min="1179" max="1181" width="8" style="251" customWidth="1"/>
    <col min="1182" max="1183" width="8" style="251" bestFit="1" customWidth="1"/>
    <col min="1184" max="1184" width="20.28515625" style="251" customWidth="1"/>
    <col min="1185" max="1185" width="3" style="251" bestFit="1" customWidth="1"/>
    <col min="1186" max="1188" width="8" style="251" bestFit="1" customWidth="1"/>
    <col min="1189" max="1189" width="8" style="251" customWidth="1"/>
    <col min="1190" max="1190" width="9" style="251" customWidth="1"/>
    <col min="1191" max="1191" width="8" style="251" customWidth="1"/>
    <col min="1192" max="1192" width="8" style="251" bestFit="1" customWidth="1"/>
    <col min="1193" max="1193" width="8" style="251" customWidth="1"/>
    <col min="1194" max="1194" width="8" style="251" bestFit="1" customWidth="1"/>
    <col min="1195" max="1195" width="20.28515625" style="251" customWidth="1"/>
    <col min="1196" max="1196" width="3" style="251" bestFit="1" customWidth="1"/>
    <col min="1197" max="1198" width="8" style="251" bestFit="1" customWidth="1"/>
    <col min="1199" max="1199" width="8" style="251" customWidth="1"/>
    <col min="1200" max="1201" width="8" style="251" bestFit="1" customWidth="1"/>
    <col min="1202" max="1202" width="8" style="251" customWidth="1"/>
    <col min="1203" max="1205" width="8" style="251" bestFit="1" customWidth="1"/>
    <col min="1206" max="1206" width="8" style="251" customWidth="1"/>
    <col min="1207" max="1209" width="8" style="251" bestFit="1" customWidth="1"/>
    <col min="1210" max="1210" width="19.7109375" style="251" customWidth="1"/>
    <col min="1211" max="1211" width="3" style="251" bestFit="1" customWidth="1"/>
    <col min="1212" max="1222" width="8" style="251" bestFit="1" customWidth="1"/>
    <col min="1223" max="1223" width="0" style="251" hidden="1" customWidth="1"/>
    <col min="1224" max="1224" width="19.7109375" style="251" customWidth="1"/>
    <col min="1225" max="1225" width="3" style="251" bestFit="1" customWidth="1"/>
    <col min="1226" max="1235" width="8" style="251" bestFit="1" customWidth="1"/>
    <col min="1236" max="1236" width="0" style="251" hidden="1" customWidth="1"/>
    <col min="1237" max="1237" width="20.28515625" style="251" customWidth="1"/>
    <col min="1238" max="1238" width="3" style="251" bestFit="1" customWidth="1"/>
    <col min="1239" max="1249" width="8" style="251" bestFit="1" customWidth="1"/>
    <col min="1250" max="1250" width="19.5703125" style="251" customWidth="1"/>
    <col min="1251" max="1251" width="3" style="251" bestFit="1" customWidth="1"/>
    <col min="1252" max="1261" width="8" style="251" bestFit="1" customWidth="1"/>
    <col min="1262" max="1262" width="19.7109375" style="251" customWidth="1"/>
    <col min="1263" max="1263" width="3" style="251" bestFit="1" customWidth="1"/>
    <col min="1264" max="1274" width="8" style="251" bestFit="1" customWidth="1"/>
    <col min="1275" max="1275" width="20" style="251" customWidth="1"/>
    <col min="1276" max="1276" width="3.28515625" style="251" customWidth="1"/>
    <col min="1277" max="1285" width="8" style="251" bestFit="1" customWidth="1"/>
    <col min="1286" max="1286" width="22.28515625" style="251" bestFit="1" customWidth="1"/>
    <col min="1287" max="1398" width="9.28515625" style="251"/>
    <col min="1399" max="1399" width="18.7109375" style="251" customWidth="1"/>
    <col min="1400" max="1402" width="0" style="251" hidden="1" customWidth="1"/>
    <col min="1403" max="1403" width="3" style="251" bestFit="1" customWidth="1"/>
    <col min="1404" max="1405" width="8" style="251" bestFit="1" customWidth="1"/>
    <col min="1406" max="1406" width="9" style="251" customWidth="1"/>
    <col min="1407" max="1413" width="8" style="251" bestFit="1" customWidth="1"/>
    <col min="1414" max="1414" width="18.5703125" style="251" customWidth="1"/>
    <col min="1415" max="1415" width="3" style="251" bestFit="1" customWidth="1"/>
    <col min="1416" max="1416" width="8" style="251" bestFit="1" customWidth="1"/>
    <col min="1417" max="1417" width="8.28515625" style="251" customWidth="1"/>
    <col min="1418" max="1421" width="8" style="251" bestFit="1" customWidth="1"/>
    <col min="1422" max="1422" width="0" style="251" hidden="1" customWidth="1"/>
    <col min="1423" max="1423" width="8" style="251" bestFit="1" customWidth="1"/>
    <col min="1424" max="1425" width="8" style="251" customWidth="1"/>
    <col min="1426" max="1426" width="8" style="251" bestFit="1" customWidth="1"/>
    <col min="1427" max="1427" width="19.7109375" style="251" customWidth="1"/>
    <col min="1428" max="1428" width="3" style="251" customWidth="1"/>
    <col min="1429" max="1429" width="8" style="251" customWidth="1"/>
    <col min="1430" max="1432" width="8" style="251" bestFit="1" customWidth="1"/>
    <col min="1433" max="1433" width="0" style="251" hidden="1" customWidth="1"/>
    <col min="1434" max="1434" width="8" style="251" bestFit="1" customWidth="1"/>
    <col min="1435" max="1437" width="8" style="251" customWidth="1"/>
    <col min="1438" max="1439" width="8" style="251" bestFit="1" customWidth="1"/>
    <col min="1440" max="1440" width="20.28515625" style="251" customWidth="1"/>
    <col min="1441" max="1441" width="3" style="251" bestFit="1" customWidth="1"/>
    <col min="1442" max="1444" width="8" style="251" bestFit="1" customWidth="1"/>
    <col min="1445" max="1445" width="8" style="251" customWidth="1"/>
    <col min="1446" max="1446" width="9" style="251" customWidth="1"/>
    <col min="1447" max="1447" width="8" style="251" customWidth="1"/>
    <col min="1448" max="1448" width="8" style="251" bestFit="1" customWidth="1"/>
    <col min="1449" max="1449" width="8" style="251" customWidth="1"/>
    <col min="1450" max="1450" width="8" style="251" bestFit="1" customWidth="1"/>
    <col min="1451" max="1451" width="20.28515625" style="251" customWidth="1"/>
    <col min="1452" max="1452" width="3" style="251" bestFit="1" customWidth="1"/>
    <col min="1453" max="1454" width="8" style="251" bestFit="1" customWidth="1"/>
    <col min="1455" max="1455" width="8" style="251" customWidth="1"/>
    <col min="1456" max="1457" width="8" style="251" bestFit="1" customWidth="1"/>
    <col min="1458" max="1458" width="8" style="251" customWidth="1"/>
    <col min="1459" max="1461" width="8" style="251" bestFit="1" customWidth="1"/>
    <col min="1462" max="1462" width="8" style="251" customWidth="1"/>
    <col min="1463" max="1465" width="8" style="251" bestFit="1" customWidth="1"/>
    <col min="1466" max="1466" width="19.7109375" style="251" customWidth="1"/>
    <col min="1467" max="1467" width="3" style="251" bestFit="1" customWidth="1"/>
    <col min="1468" max="1478" width="8" style="251" bestFit="1" customWidth="1"/>
    <col min="1479" max="1479" width="0" style="251" hidden="1" customWidth="1"/>
    <col min="1480" max="1480" width="19.7109375" style="251" customWidth="1"/>
    <col min="1481" max="1481" width="3" style="251" bestFit="1" customWidth="1"/>
    <col min="1482" max="1491" width="8" style="251" bestFit="1" customWidth="1"/>
    <col min="1492" max="1492" width="0" style="251" hidden="1" customWidth="1"/>
    <col min="1493" max="1493" width="20.28515625" style="251" customWidth="1"/>
    <col min="1494" max="1494" width="3" style="251" bestFit="1" customWidth="1"/>
    <col min="1495" max="1505" width="8" style="251" bestFit="1" customWidth="1"/>
    <col min="1506" max="1506" width="19.5703125" style="251" customWidth="1"/>
    <col min="1507" max="1507" width="3" style="251" bestFit="1" customWidth="1"/>
    <col min="1508" max="1517" width="8" style="251" bestFit="1" customWidth="1"/>
    <col min="1518" max="1518" width="19.7109375" style="251" customWidth="1"/>
    <col min="1519" max="1519" width="3" style="251" bestFit="1" customWidth="1"/>
    <col min="1520" max="1530" width="8" style="251" bestFit="1" customWidth="1"/>
    <col min="1531" max="1531" width="20" style="251" customWidth="1"/>
    <col min="1532" max="1532" width="3.28515625" style="251" customWidth="1"/>
    <col min="1533" max="1541" width="8" style="251" bestFit="1" customWidth="1"/>
    <col min="1542" max="1542" width="22.28515625" style="251" bestFit="1" customWidth="1"/>
    <col min="1543" max="1654" width="9.28515625" style="251"/>
    <col min="1655" max="1655" width="18.7109375" style="251" customWidth="1"/>
    <col min="1656" max="1658" width="0" style="251" hidden="1" customWidth="1"/>
    <col min="1659" max="1659" width="3" style="251" bestFit="1" customWidth="1"/>
    <col min="1660" max="1661" width="8" style="251" bestFit="1" customWidth="1"/>
    <col min="1662" max="1662" width="9" style="251" customWidth="1"/>
    <col min="1663" max="1669" width="8" style="251" bestFit="1" customWidth="1"/>
    <col min="1670" max="1670" width="18.5703125" style="251" customWidth="1"/>
    <col min="1671" max="1671" width="3" style="251" bestFit="1" customWidth="1"/>
    <col min="1672" max="1672" width="8" style="251" bestFit="1" customWidth="1"/>
    <col min="1673" max="1673" width="8.28515625" style="251" customWidth="1"/>
    <col min="1674" max="1677" width="8" style="251" bestFit="1" customWidth="1"/>
    <col min="1678" max="1678" width="0" style="251" hidden="1" customWidth="1"/>
    <col min="1679" max="1679" width="8" style="251" bestFit="1" customWidth="1"/>
    <col min="1680" max="1681" width="8" style="251" customWidth="1"/>
    <col min="1682" max="1682" width="8" style="251" bestFit="1" customWidth="1"/>
    <col min="1683" max="1683" width="19.7109375" style="251" customWidth="1"/>
    <col min="1684" max="1684" width="3" style="251" customWidth="1"/>
    <col min="1685" max="1685" width="8" style="251" customWidth="1"/>
    <col min="1686" max="1688" width="8" style="251" bestFit="1" customWidth="1"/>
    <col min="1689" max="1689" width="0" style="251" hidden="1" customWidth="1"/>
    <col min="1690" max="1690" width="8" style="251" bestFit="1" customWidth="1"/>
    <col min="1691" max="1693" width="8" style="251" customWidth="1"/>
    <col min="1694" max="1695" width="8" style="251" bestFit="1" customWidth="1"/>
    <col min="1696" max="1696" width="20.28515625" style="251" customWidth="1"/>
    <col min="1697" max="1697" width="3" style="251" bestFit="1" customWidth="1"/>
    <col min="1698" max="1700" width="8" style="251" bestFit="1" customWidth="1"/>
    <col min="1701" max="1701" width="8" style="251" customWidth="1"/>
    <col min="1702" max="1702" width="9" style="251" customWidth="1"/>
    <col min="1703" max="1703" width="8" style="251" customWidth="1"/>
    <col min="1704" max="1704" width="8" style="251" bestFit="1" customWidth="1"/>
    <col min="1705" max="1705" width="8" style="251" customWidth="1"/>
    <col min="1706" max="1706" width="8" style="251" bestFit="1" customWidth="1"/>
    <col min="1707" max="1707" width="20.28515625" style="251" customWidth="1"/>
    <col min="1708" max="1708" width="3" style="251" bestFit="1" customWidth="1"/>
    <col min="1709" max="1710" width="8" style="251" bestFit="1" customWidth="1"/>
    <col min="1711" max="1711" width="8" style="251" customWidth="1"/>
    <col min="1712" max="1713" width="8" style="251" bestFit="1" customWidth="1"/>
    <col min="1714" max="1714" width="8" style="251" customWidth="1"/>
    <col min="1715" max="1717" width="8" style="251" bestFit="1" customWidth="1"/>
    <col min="1718" max="1718" width="8" style="251" customWidth="1"/>
    <col min="1719" max="1721" width="8" style="251" bestFit="1" customWidth="1"/>
    <col min="1722" max="1722" width="19.7109375" style="251" customWidth="1"/>
    <col min="1723" max="1723" width="3" style="251" bestFit="1" customWidth="1"/>
    <col min="1724" max="1734" width="8" style="251" bestFit="1" customWidth="1"/>
    <col min="1735" max="1735" width="0" style="251" hidden="1" customWidth="1"/>
    <col min="1736" max="1736" width="19.7109375" style="251" customWidth="1"/>
    <col min="1737" max="1737" width="3" style="251" bestFit="1" customWidth="1"/>
    <col min="1738" max="1747" width="8" style="251" bestFit="1" customWidth="1"/>
    <col min="1748" max="1748" width="0" style="251" hidden="1" customWidth="1"/>
    <col min="1749" max="1749" width="20.28515625" style="251" customWidth="1"/>
    <col min="1750" max="1750" width="3" style="251" bestFit="1" customWidth="1"/>
    <col min="1751" max="1761" width="8" style="251" bestFit="1" customWidth="1"/>
    <col min="1762" max="1762" width="19.5703125" style="251" customWidth="1"/>
    <col min="1763" max="1763" width="3" style="251" bestFit="1" customWidth="1"/>
    <col min="1764" max="1773" width="8" style="251" bestFit="1" customWidth="1"/>
    <col min="1774" max="1774" width="19.7109375" style="251" customWidth="1"/>
    <col min="1775" max="1775" width="3" style="251" bestFit="1" customWidth="1"/>
    <col min="1776" max="1786" width="8" style="251" bestFit="1" customWidth="1"/>
    <col min="1787" max="1787" width="20" style="251" customWidth="1"/>
    <col min="1788" max="1788" width="3.28515625" style="251" customWidth="1"/>
    <col min="1789" max="1797" width="8" style="251" bestFit="1" customWidth="1"/>
    <col min="1798" max="1798" width="22.28515625" style="251" bestFit="1" customWidth="1"/>
    <col min="1799" max="1910" width="9.28515625" style="251"/>
    <col min="1911" max="1911" width="18.7109375" style="251" customWidth="1"/>
    <col min="1912" max="1914" width="0" style="251" hidden="1" customWidth="1"/>
    <col min="1915" max="1915" width="3" style="251" bestFit="1" customWidth="1"/>
    <col min="1916" max="1917" width="8" style="251" bestFit="1" customWidth="1"/>
    <col min="1918" max="1918" width="9" style="251" customWidth="1"/>
    <col min="1919" max="1925" width="8" style="251" bestFit="1" customWidth="1"/>
    <col min="1926" max="1926" width="18.5703125" style="251" customWidth="1"/>
    <col min="1927" max="1927" width="3" style="251" bestFit="1" customWidth="1"/>
    <col min="1928" max="1928" width="8" style="251" bestFit="1" customWidth="1"/>
    <col min="1929" max="1929" width="8.28515625" style="251" customWidth="1"/>
    <col min="1930" max="1933" width="8" style="251" bestFit="1" customWidth="1"/>
    <col min="1934" max="1934" width="0" style="251" hidden="1" customWidth="1"/>
    <col min="1935" max="1935" width="8" style="251" bestFit="1" customWidth="1"/>
    <col min="1936" max="1937" width="8" style="251" customWidth="1"/>
    <col min="1938" max="1938" width="8" style="251" bestFit="1" customWidth="1"/>
    <col min="1939" max="1939" width="19.7109375" style="251" customWidth="1"/>
    <col min="1940" max="1940" width="3" style="251" customWidth="1"/>
    <col min="1941" max="1941" width="8" style="251" customWidth="1"/>
    <col min="1942" max="1944" width="8" style="251" bestFit="1" customWidth="1"/>
    <col min="1945" max="1945" width="0" style="251" hidden="1" customWidth="1"/>
    <col min="1946" max="1946" width="8" style="251" bestFit="1" customWidth="1"/>
    <col min="1947" max="1949" width="8" style="251" customWidth="1"/>
    <col min="1950" max="1951" width="8" style="251" bestFit="1" customWidth="1"/>
    <col min="1952" max="1952" width="20.28515625" style="251" customWidth="1"/>
    <col min="1953" max="1953" width="3" style="251" bestFit="1" customWidth="1"/>
    <col min="1954" max="1956" width="8" style="251" bestFit="1" customWidth="1"/>
    <col min="1957" max="1957" width="8" style="251" customWidth="1"/>
    <col min="1958" max="1958" width="9" style="251" customWidth="1"/>
    <col min="1959" max="1959" width="8" style="251" customWidth="1"/>
    <col min="1960" max="1960" width="8" style="251" bestFit="1" customWidth="1"/>
    <col min="1961" max="1961" width="8" style="251" customWidth="1"/>
    <col min="1962" max="1962" width="8" style="251" bestFit="1" customWidth="1"/>
    <col min="1963" max="1963" width="20.28515625" style="251" customWidth="1"/>
    <col min="1964" max="1964" width="3" style="251" bestFit="1" customWidth="1"/>
    <col min="1965" max="1966" width="8" style="251" bestFit="1" customWidth="1"/>
    <col min="1967" max="1967" width="8" style="251" customWidth="1"/>
    <col min="1968" max="1969" width="8" style="251" bestFit="1" customWidth="1"/>
    <col min="1970" max="1970" width="8" style="251" customWidth="1"/>
    <col min="1971" max="1973" width="8" style="251" bestFit="1" customWidth="1"/>
    <col min="1974" max="1974" width="8" style="251" customWidth="1"/>
    <col min="1975" max="1977" width="8" style="251" bestFit="1" customWidth="1"/>
    <col min="1978" max="1978" width="19.7109375" style="251" customWidth="1"/>
    <col min="1979" max="1979" width="3" style="251" bestFit="1" customWidth="1"/>
    <col min="1980" max="1990" width="8" style="251" bestFit="1" customWidth="1"/>
    <col min="1991" max="1991" width="0" style="251" hidden="1" customWidth="1"/>
    <col min="1992" max="1992" width="19.7109375" style="251" customWidth="1"/>
    <col min="1993" max="1993" width="3" style="251" bestFit="1" customWidth="1"/>
    <col min="1994" max="2003" width="8" style="251" bestFit="1" customWidth="1"/>
    <col min="2004" max="2004" width="0" style="251" hidden="1" customWidth="1"/>
    <col min="2005" max="2005" width="20.28515625" style="251" customWidth="1"/>
    <col min="2006" max="2006" width="3" style="251" bestFit="1" customWidth="1"/>
    <col min="2007" max="2017" width="8" style="251" bestFit="1" customWidth="1"/>
    <col min="2018" max="2018" width="19.5703125" style="251" customWidth="1"/>
    <col min="2019" max="2019" width="3" style="251" bestFit="1" customWidth="1"/>
    <col min="2020" max="2029" width="8" style="251" bestFit="1" customWidth="1"/>
    <col min="2030" max="2030" width="19.7109375" style="251" customWidth="1"/>
    <col min="2031" max="2031" width="3" style="251" bestFit="1" customWidth="1"/>
    <col min="2032" max="2042" width="8" style="251" bestFit="1" customWidth="1"/>
    <col min="2043" max="2043" width="20" style="251" customWidth="1"/>
    <col min="2044" max="2044" width="3.28515625" style="251" customWidth="1"/>
    <col min="2045" max="2053" width="8" style="251" bestFit="1" customWidth="1"/>
    <col min="2054" max="2054" width="22.28515625" style="251" bestFit="1" customWidth="1"/>
    <col min="2055" max="2166" width="9.28515625" style="251"/>
    <col min="2167" max="2167" width="18.7109375" style="251" customWidth="1"/>
    <col min="2168" max="2170" width="0" style="251" hidden="1" customWidth="1"/>
    <col min="2171" max="2171" width="3" style="251" bestFit="1" customWidth="1"/>
    <col min="2172" max="2173" width="8" style="251" bestFit="1" customWidth="1"/>
    <col min="2174" max="2174" width="9" style="251" customWidth="1"/>
    <col min="2175" max="2181" width="8" style="251" bestFit="1" customWidth="1"/>
    <col min="2182" max="2182" width="18.5703125" style="251" customWidth="1"/>
    <col min="2183" max="2183" width="3" style="251" bestFit="1" customWidth="1"/>
    <col min="2184" max="2184" width="8" style="251" bestFit="1" customWidth="1"/>
    <col min="2185" max="2185" width="8.28515625" style="251" customWidth="1"/>
    <col min="2186" max="2189" width="8" style="251" bestFit="1" customWidth="1"/>
    <col min="2190" max="2190" width="0" style="251" hidden="1" customWidth="1"/>
    <col min="2191" max="2191" width="8" style="251" bestFit="1" customWidth="1"/>
    <col min="2192" max="2193" width="8" style="251" customWidth="1"/>
    <col min="2194" max="2194" width="8" style="251" bestFit="1" customWidth="1"/>
    <col min="2195" max="2195" width="19.7109375" style="251" customWidth="1"/>
    <col min="2196" max="2196" width="3" style="251" customWidth="1"/>
    <col min="2197" max="2197" width="8" style="251" customWidth="1"/>
    <col min="2198" max="2200" width="8" style="251" bestFit="1" customWidth="1"/>
    <col min="2201" max="2201" width="0" style="251" hidden="1" customWidth="1"/>
    <col min="2202" max="2202" width="8" style="251" bestFit="1" customWidth="1"/>
    <col min="2203" max="2205" width="8" style="251" customWidth="1"/>
    <col min="2206" max="2207" width="8" style="251" bestFit="1" customWidth="1"/>
    <col min="2208" max="2208" width="20.28515625" style="251" customWidth="1"/>
    <col min="2209" max="2209" width="3" style="251" bestFit="1" customWidth="1"/>
    <col min="2210" max="2212" width="8" style="251" bestFit="1" customWidth="1"/>
    <col min="2213" max="2213" width="8" style="251" customWidth="1"/>
    <col min="2214" max="2214" width="9" style="251" customWidth="1"/>
    <col min="2215" max="2215" width="8" style="251" customWidth="1"/>
    <col min="2216" max="2216" width="8" style="251" bestFit="1" customWidth="1"/>
    <col min="2217" max="2217" width="8" style="251" customWidth="1"/>
    <col min="2218" max="2218" width="8" style="251" bestFit="1" customWidth="1"/>
    <col min="2219" max="2219" width="20.28515625" style="251" customWidth="1"/>
    <col min="2220" max="2220" width="3" style="251" bestFit="1" customWidth="1"/>
    <col min="2221" max="2222" width="8" style="251" bestFit="1" customWidth="1"/>
    <col min="2223" max="2223" width="8" style="251" customWidth="1"/>
    <col min="2224" max="2225" width="8" style="251" bestFit="1" customWidth="1"/>
    <col min="2226" max="2226" width="8" style="251" customWidth="1"/>
    <col min="2227" max="2229" width="8" style="251" bestFit="1" customWidth="1"/>
    <col min="2230" max="2230" width="8" style="251" customWidth="1"/>
    <col min="2231" max="2233" width="8" style="251" bestFit="1" customWidth="1"/>
    <col min="2234" max="2234" width="19.7109375" style="251" customWidth="1"/>
    <col min="2235" max="2235" width="3" style="251" bestFit="1" customWidth="1"/>
    <col min="2236" max="2246" width="8" style="251" bestFit="1" customWidth="1"/>
    <col min="2247" max="2247" width="0" style="251" hidden="1" customWidth="1"/>
    <col min="2248" max="2248" width="19.7109375" style="251" customWidth="1"/>
    <col min="2249" max="2249" width="3" style="251" bestFit="1" customWidth="1"/>
    <col min="2250" max="2259" width="8" style="251" bestFit="1" customWidth="1"/>
    <col min="2260" max="2260" width="0" style="251" hidden="1" customWidth="1"/>
    <col min="2261" max="2261" width="20.28515625" style="251" customWidth="1"/>
    <col min="2262" max="2262" width="3" style="251" bestFit="1" customWidth="1"/>
    <col min="2263" max="2273" width="8" style="251" bestFit="1" customWidth="1"/>
    <col min="2274" max="2274" width="19.5703125" style="251" customWidth="1"/>
    <col min="2275" max="2275" width="3" style="251" bestFit="1" customWidth="1"/>
    <col min="2276" max="2285" width="8" style="251" bestFit="1" customWidth="1"/>
    <col min="2286" max="2286" width="19.7109375" style="251" customWidth="1"/>
    <col min="2287" max="2287" width="3" style="251" bestFit="1" customWidth="1"/>
    <col min="2288" max="2298" width="8" style="251" bestFit="1" customWidth="1"/>
    <col min="2299" max="2299" width="20" style="251" customWidth="1"/>
    <col min="2300" max="2300" width="3.28515625" style="251" customWidth="1"/>
    <col min="2301" max="2309" width="8" style="251" bestFit="1" customWidth="1"/>
    <col min="2310" max="2310" width="22.28515625" style="251" bestFit="1" customWidth="1"/>
    <col min="2311" max="2422" width="9.28515625" style="251"/>
    <col min="2423" max="2423" width="18.7109375" style="251" customWidth="1"/>
    <col min="2424" max="2426" width="0" style="251" hidden="1" customWidth="1"/>
    <col min="2427" max="2427" width="3" style="251" bestFit="1" customWidth="1"/>
    <col min="2428" max="2429" width="8" style="251" bestFit="1" customWidth="1"/>
    <col min="2430" max="2430" width="9" style="251" customWidth="1"/>
    <col min="2431" max="2437" width="8" style="251" bestFit="1" customWidth="1"/>
    <col min="2438" max="2438" width="18.5703125" style="251" customWidth="1"/>
    <col min="2439" max="2439" width="3" style="251" bestFit="1" customWidth="1"/>
    <col min="2440" max="2440" width="8" style="251" bestFit="1" customWidth="1"/>
    <col min="2441" max="2441" width="8.28515625" style="251" customWidth="1"/>
    <col min="2442" max="2445" width="8" style="251" bestFit="1" customWidth="1"/>
    <col min="2446" max="2446" width="0" style="251" hidden="1" customWidth="1"/>
    <col min="2447" max="2447" width="8" style="251" bestFit="1" customWidth="1"/>
    <col min="2448" max="2449" width="8" style="251" customWidth="1"/>
    <col min="2450" max="2450" width="8" style="251" bestFit="1" customWidth="1"/>
    <col min="2451" max="2451" width="19.7109375" style="251" customWidth="1"/>
    <col min="2452" max="2452" width="3" style="251" customWidth="1"/>
    <col min="2453" max="2453" width="8" style="251" customWidth="1"/>
    <col min="2454" max="2456" width="8" style="251" bestFit="1" customWidth="1"/>
    <col min="2457" max="2457" width="0" style="251" hidden="1" customWidth="1"/>
    <col min="2458" max="2458" width="8" style="251" bestFit="1" customWidth="1"/>
    <col min="2459" max="2461" width="8" style="251" customWidth="1"/>
    <col min="2462" max="2463" width="8" style="251" bestFit="1" customWidth="1"/>
    <col min="2464" max="2464" width="20.28515625" style="251" customWidth="1"/>
    <col min="2465" max="2465" width="3" style="251" bestFit="1" customWidth="1"/>
    <col min="2466" max="2468" width="8" style="251" bestFit="1" customWidth="1"/>
    <col min="2469" max="2469" width="8" style="251" customWidth="1"/>
    <col min="2470" max="2470" width="9" style="251" customWidth="1"/>
    <col min="2471" max="2471" width="8" style="251" customWidth="1"/>
    <col min="2472" max="2472" width="8" style="251" bestFit="1" customWidth="1"/>
    <col min="2473" max="2473" width="8" style="251" customWidth="1"/>
    <col min="2474" max="2474" width="8" style="251" bestFit="1" customWidth="1"/>
    <col min="2475" max="2475" width="20.28515625" style="251" customWidth="1"/>
    <col min="2476" max="2476" width="3" style="251" bestFit="1" customWidth="1"/>
    <col min="2477" max="2478" width="8" style="251" bestFit="1" customWidth="1"/>
    <col min="2479" max="2479" width="8" style="251" customWidth="1"/>
    <col min="2480" max="2481" width="8" style="251" bestFit="1" customWidth="1"/>
    <col min="2482" max="2482" width="8" style="251" customWidth="1"/>
    <col min="2483" max="2485" width="8" style="251" bestFit="1" customWidth="1"/>
    <col min="2486" max="2486" width="8" style="251" customWidth="1"/>
    <col min="2487" max="2489" width="8" style="251" bestFit="1" customWidth="1"/>
    <col min="2490" max="2490" width="19.7109375" style="251" customWidth="1"/>
    <col min="2491" max="2491" width="3" style="251" bestFit="1" customWidth="1"/>
    <col min="2492" max="2502" width="8" style="251" bestFit="1" customWidth="1"/>
    <col min="2503" max="2503" width="0" style="251" hidden="1" customWidth="1"/>
    <col min="2504" max="2504" width="19.7109375" style="251" customWidth="1"/>
    <col min="2505" max="2505" width="3" style="251" bestFit="1" customWidth="1"/>
    <col min="2506" max="2515" width="8" style="251" bestFit="1" customWidth="1"/>
    <col min="2516" max="2516" width="0" style="251" hidden="1" customWidth="1"/>
    <col min="2517" max="2517" width="20.28515625" style="251" customWidth="1"/>
    <col min="2518" max="2518" width="3" style="251" bestFit="1" customWidth="1"/>
    <col min="2519" max="2529" width="8" style="251" bestFit="1" customWidth="1"/>
    <col min="2530" max="2530" width="19.5703125" style="251" customWidth="1"/>
    <col min="2531" max="2531" width="3" style="251" bestFit="1" customWidth="1"/>
    <col min="2532" max="2541" width="8" style="251" bestFit="1" customWidth="1"/>
    <col min="2542" max="2542" width="19.7109375" style="251" customWidth="1"/>
    <col min="2543" max="2543" width="3" style="251" bestFit="1" customWidth="1"/>
    <col min="2544" max="2554" width="8" style="251" bestFit="1" customWidth="1"/>
    <col min="2555" max="2555" width="20" style="251" customWidth="1"/>
    <col min="2556" max="2556" width="3.28515625" style="251" customWidth="1"/>
    <col min="2557" max="2565" width="8" style="251" bestFit="1" customWidth="1"/>
    <col min="2566" max="2566" width="22.28515625" style="251" bestFit="1" customWidth="1"/>
    <col min="2567" max="2678" width="9.28515625" style="251"/>
    <col min="2679" max="2679" width="18.7109375" style="251" customWidth="1"/>
    <col min="2680" max="2682" width="0" style="251" hidden="1" customWidth="1"/>
    <col min="2683" max="2683" width="3" style="251" bestFit="1" customWidth="1"/>
    <col min="2684" max="2685" width="8" style="251" bestFit="1" customWidth="1"/>
    <col min="2686" max="2686" width="9" style="251" customWidth="1"/>
    <col min="2687" max="2693" width="8" style="251" bestFit="1" customWidth="1"/>
    <col min="2694" max="2694" width="18.5703125" style="251" customWidth="1"/>
    <col min="2695" max="2695" width="3" style="251" bestFit="1" customWidth="1"/>
    <col min="2696" max="2696" width="8" style="251" bestFit="1" customWidth="1"/>
    <col min="2697" max="2697" width="8.28515625" style="251" customWidth="1"/>
    <col min="2698" max="2701" width="8" style="251" bestFit="1" customWidth="1"/>
    <col min="2702" max="2702" width="0" style="251" hidden="1" customWidth="1"/>
    <col min="2703" max="2703" width="8" style="251" bestFit="1" customWidth="1"/>
    <col min="2704" max="2705" width="8" style="251" customWidth="1"/>
    <col min="2706" max="2706" width="8" style="251" bestFit="1" customWidth="1"/>
    <col min="2707" max="2707" width="19.7109375" style="251" customWidth="1"/>
    <col min="2708" max="2708" width="3" style="251" customWidth="1"/>
    <col min="2709" max="2709" width="8" style="251" customWidth="1"/>
    <col min="2710" max="2712" width="8" style="251" bestFit="1" customWidth="1"/>
    <col min="2713" max="2713" width="0" style="251" hidden="1" customWidth="1"/>
    <col min="2714" max="2714" width="8" style="251" bestFit="1" customWidth="1"/>
    <col min="2715" max="2717" width="8" style="251" customWidth="1"/>
    <col min="2718" max="2719" width="8" style="251" bestFit="1" customWidth="1"/>
    <col min="2720" max="2720" width="20.28515625" style="251" customWidth="1"/>
    <col min="2721" max="2721" width="3" style="251" bestFit="1" customWidth="1"/>
    <col min="2722" max="2724" width="8" style="251" bestFit="1" customWidth="1"/>
    <col min="2725" max="2725" width="8" style="251" customWidth="1"/>
    <col min="2726" max="2726" width="9" style="251" customWidth="1"/>
    <col min="2727" max="2727" width="8" style="251" customWidth="1"/>
    <col min="2728" max="2728" width="8" style="251" bestFit="1" customWidth="1"/>
    <col min="2729" max="2729" width="8" style="251" customWidth="1"/>
    <col min="2730" max="2730" width="8" style="251" bestFit="1" customWidth="1"/>
    <col min="2731" max="2731" width="20.28515625" style="251" customWidth="1"/>
    <col min="2732" max="2732" width="3" style="251" bestFit="1" customWidth="1"/>
    <col min="2733" max="2734" width="8" style="251" bestFit="1" customWidth="1"/>
    <col min="2735" max="2735" width="8" style="251" customWidth="1"/>
    <col min="2736" max="2737" width="8" style="251" bestFit="1" customWidth="1"/>
    <col min="2738" max="2738" width="8" style="251" customWidth="1"/>
    <col min="2739" max="2741" width="8" style="251" bestFit="1" customWidth="1"/>
    <col min="2742" max="2742" width="8" style="251" customWidth="1"/>
    <col min="2743" max="2745" width="8" style="251" bestFit="1" customWidth="1"/>
    <col min="2746" max="2746" width="19.7109375" style="251" customWidth="1"/>
    <col min="2747" max="2747" width="3" style="251" bestFit="1" customWidth="1"/>
    <col min="2748" max="2758" width="8" style="251" bestFit="1" customWidth="1"/>
    <col min="2759" max="2759" width="0" style="251" hidden="1" customWidth="1"/>
    <col min="2760" max="2760" width="19.7109375" style="251" customWidth="1"/>
    <col min="2761" max="2761" width="3" style="251" bestFit="1" customWidth="1"/>
    <col min="2762" max="2771" width="8" style="251" bestFit="1" customWidth="1"/>
    <col min="2772" max="2772" width="0" style="251" hidden="1" customWidth="1"/>
    <col min="2773" max="2773" width="20.28515625" style="251" customWidth="1"/>
    <col min="2774" max="2774" width="3" style="251" bestFit="1" customWidth="1"/>
    <col min="2775" max="2785" width="8" style="251" bestFit="1" customWidth="1"/>
    <col min="2786" max="2786" width="19.5703125" style="251" customWidth="1"/>
    <col min="2787" max="2787" width="3" style="251" bestFit="1" customWidth="1"/>
    <col min="2788" max="2797" width="8" style="251" bestFit="1" customWidth="1"/>
    <col min="2798" max="2798" width="19.7109375" style="251" customWidth="1"/>
    <col min="2799" max="2799" width="3" style="251" bestFit="1" customWidth="1"/>
    <col min="2800" max="2810" width="8" style="251" bestFit="1" customWidth="1"/>
    <col min="2811" max="2811" width="20" style="251" customWidth="1"/>
    <col min="2812" max="2812" width="3.28515625" style="251" customWidth="1"/>
    <col min="2813" max="2821" width="8" style="251" bestFit="1" customWidth="1"/>
    <col min="2822" max="2822" width="22.28515625" style="251" bestFit="1" customWidth="1"/>
    <col min="2823" max="2934" width="9.28515625" style="251"/>
    <col min="2935" max="2935" width="18.7109375" style="251" customWidth="1"/>
    <col min="2936" max="2938" width="0" style="251" hidden="1" customWidth="1"/>
    <col min="2939" max="2939" width="3" style="251" bestFit="1" customWidth="1"/>
    <col min="2940" max="2941" width="8" style="251" bestFit="1" customWidth="1"/>
    <col min="2942" max="2942" width="9" style="251" customWidth="1"/>
    <col min="2943" max="2949" width="8" style="251" bestFit="1" customWidth="1"/>
    <col min="2950" max="2950" width="18.5703125" style="251" customWidth="1"/>
    <col min="2951" max="2951" width="3" style="251" bestFit="1" customWidth="1"/>
    <col min="2952" max="2952" width="8" style="251" bestFit="1" customWidth="1"/>
    <col min="2953" max="2953" width="8.28515625" style="251" customWidth="1"/>
    <col min="2954" max="2957" width="8" style="251" bestFit="1" customWidth="1"/>
    <col min="2958" max="2958" width="0" style="251" hidden="1" customWidth="1"/>
    <col min="2959" max="2959" width="8" style="251" bestFit="1" customWidth="1"/>
    <col min="2960" max="2961" width="8" style="251" customWidth="1"/>
    <col min="2962" max="2962" width="8" style="251" bestFit="1" customWidth="1"/>
    <col min="2963" max="2963" width="19.7109375" style="251" customWidth="1"/>
    <col min="2964" max="2964" width="3" style="251" customWidth="1"/>
    <col min="2965" max="2965" width="8" style="251" customWidth="1"/>
    <col min="2966" max="2968" width="8" style="251" bestFit="1" customWidth="1"/>
    <col min="2969" max="2969" width="0" style="251" hidden="1" customWidth="1"/>
    <col min="2970" max="2970" width="8" style="251" bestFit="1" customWidth="1"/>
    <col min="2971" max="2973" width="8" style="251" customWidth="1"/>
    <col min="2974" max="2975" width="8" style="251" bestFit="1" customWidth="1"/>
    <col min="2976" max="2976" width="20.28515625" style="251" customWidth="1"/>
    <col min="2977" max="2977" width="3" style="251" bestFit="1" customWidth="1"/>
    <col min="2978" max="2980" width="8" style="251" bestFit="1" customWidth="1"/>
    <col min="2981" max="2981" width="8" style="251" customWidth="1"/>
    <col min="2982" max="2982" width="9" style="251" customWidth="1"/>
    <col min="2983" max="2983" width="8" style="251" customWidth="1"/>
    <col min="2984" max="2984" width="8" style="251" bestFit="1" customWidth="1"/>
    <col min="2985" max="2985" width="8" style="251" customWidth="1"/>
    <col min="2986" max="2986" width="8" style="251" bestFit="1" customWidth="1"/>
    <col min="2987" max="2987" width="20.28515625" style="251" customWidth="1"/>
    <col min="2988" max="2988" width="3" style="251" bestFit="1" customWidth="1"/>
    <col min="2989" max="2990" width="8" style="251" bestFit="1" customWidth="1"/>
    <col min="2991" max="2991" width="8" style="251" customWidth="1"/>
    <col min="2992" max="2993" width="8" style="251" bestFit="1" customWidth="1"/>
    <col min="2994" max="2994" width="8" style="251" customWidth="1"/>
    <col min="2995" max="2997" width="8" style="251" bestFit="1" customWidth="1"/>
    <col min="2998" max="2998" width="8" style="251" customWidth="1"/>
    <col min="2999" max="3001" width="8" style="251" bestFit="1" customWidth="1"/>
    <col min="3002" max="3002" width="19.7109375" style="251" customWidth="1"/>
    <col min="3003" max="3003" width="3" style="251" bestFit="1" customWidth="1"/>
    <col min="3004" max="3014" width="8" style="251" bestFit="1" customWidth="1"/>
    <col min="3015" max="3015" width="0" style="251" hidden="1" customWidth="1"/>
    <col min="3016" max="3016" width="19.7109375" style="251" customWidth="1"/>
    <col min="3017" max="3017" width="3" style="251" bestFit="1" customWidth="1"/>
    <col min="3018" max="3027" width="8" style="251" bestFit="1" customWidth="1"/>
    <col min="3028" max="3028" width="0" style="251" hidden="1" customWidth="1"/>
    <col min="3029" max="3029" width="20.28515625" style="251" customWidth="1"/>
    <col min="3030" max="3030" width="3" style="251" bestFit="1" customWidth="1"/>
    <col min="3031" max="3041" width="8" style="251" bestFit="1" customWidth="1"/>
    <col min="3042" max="3042" width="19.5703125" style="251" customWidth="1"/>
    <col min="3043" max="3043" width="3" style="251" bestFit="1" customWidth="1"/>
    <col min="3044" max="3053" width="8" style="251" bestFit="1" customWidth="1"/>
    <col min="3054" max="3054" width="19.7109375" style="251" customWidth="1"/>
    <col min="3055" max="3055" width="3" style="251" bestFit="1" customWidth="1"/>
    <col min="3056" max="3066" width="8" style="251" bestFit="1" customWidth="1"/>
    <col min="3067" max="3067" width="20" style="251" customWidth="1"/>
    <col min="3068" max="3068" width="3.28515625" style="251" customWidth="1"/>
    <col min="3069" max="3077" width="8" style="251" bestFit="1" customWidth="1"/>
    <col min="3078" max="3078" width="22.28515625" style="251" bestFit="1" customWidth="1"/>
    <col min="3079" max="3190" width="9.28515625" style="251"/>
    <col min="3191" max="3191" width="18.7109375" style="251" customWidth="1"/>
    <col min="3192" max="3194" width="0" style="251" hidden="1" customWidth="1"/>
    <col min="3195" max="3195" width="3" style="251" bestFit="1" customWidth="1"/>
    <col min="3196" max="3197" width="8" style="251" bestFit="1" customWidth="1"/>
    <col min="3198" max="3198" width="9" style="251" customWidth="1"/>
    <col min="3199" max="3205" width="8" style="251" bestFit="1" customWidth="1"/>
    <col min="3206" max="3206" width="18.5703125" style="251" customWidth="1"/>
    <col min="3207" max="3207" width="3" style="251" bestFit="1" customWidth="1"/>
    <col min="3208" max="3208" width="8" style="251" bestFit="1" customWidth="1"/>
    <col min="3209" max="3209" width="8.28515625" style="251" customWidth="1"/>
    <col min="3210" max="3213" width="8" style="251" bestFit="1" customWidth="1"/>
    <col min="3214" max="3214" width="0" style="251" hidden="1" customWidth="1"/>
    <col min="3215" max="3215" width="8" style="251" bestFit="1" customWidth="1"/>
    <col min="3216" max="3217" width="8" style="251" customWidth="1"/>
    <col min="3218" max="3218" width="8" style="251" bestFit="1" customWidth="1"/>
    <col min="3219" max="3219" width="19.7109375" style="251" customWidth="1"/>
    <col min="3220" max="3220" width="3" style="251" customWidth="1"/>
    <col min="3221" max="3221" width="8" style="251" customWidth="1"/>
    <col min="3222" max="3224" width="8" style="251" bestFit="1" customWidth="1"/>
    <col min="3225" max="3225" width="0" style="251" hidden="1" customWidth="1"/>
    <col min="3226" max="3226" width="8" style="251" bestFit="1" customWidth="1"/>
    <col min="3227" max="3229" width="8" style="251" customWidth="1"/>
    <col min="3230" max="3231" width="8" style="251" bestFit="1" customWidth="1"/>
    <col min="3232" max="3232" width="20.28515625" style="251" customWidth="1"/>
    <col min="3233" max="3233" width="3" style="251" bestFit="1" customWidth="1"/>
    <col min="3234" max="3236" width="8" style="251" bestFit="1" customWidth="1"/>
    <col min="3237" max="3237" width="8" style="251" customWidth="1"/>
    <col min="3238" max="3238" width="9" style="251" customWidth="1"/>
    <col min="3239" max="3239" width="8" style="251" customWidth="1"/>
    <col min="3240" max="3240" width="8" style="251" bestFit="1" customWidth="1"/>
    <col min="3241" max="3241" width="8" style="251" customWidth="1"/>
    <col min="3242" max="3242" width="8" style="251" bestFit="1" customWidth="1"/>
    <col min="3243" max="3243" width="20.28515625" style="251" customWidth="1"/>
    <col min="3244" max="3244" width="3" style="251" bestFit="1" customWidth="1"/>
    <col min="3245" max="3246" width="8" style="251" bestFit="1" customWidth="1"/>
    <col min="3247" max="3247" width="8" style="251" customWidth="1"/>
    <col min="3248" max="3249" width="8" style="251" bestFit="1" customWidth="1"/>
    <col min="3250" max="3250" width="8" style="251" customWidth="1"/>
    <col min="3251" max="3253" width="8" style="251" bestFit="1" customWidth="1"/>
    <col min="3254" max="3254" width="8" style="251" customWidth="1"/>
    <col min="3255" max="3257" width="8" style="251" bestFit="1" customWidth="1"/>
    <col min="3258" max="3258" width="19.7109375" style="251" customWidth="1"/>
    <col min="3259" max="3259" width="3" style="251" bestFit="1" customWidth="1"/>
    <col min="3260" max="3270" width="8" style="251" bestFit="1" customWidth="1"/>
    <col min="3271" max="3271" width="0" style="251" hidden="1" customWidth="1"/>
    <col min="3272" max="3272" width="19.7109375" style="251" customWidth="1"/>
    <col min="3273" max="3273" width="3" style="251" bestFit="1" customWidth="1"/>
    <col min="3274" max="3283" width="8" style="251" bestFit="1" customWidth="1"/>
    <col min="3284" max="3284" width="0" style="251" hidden="1" customWidth="1"/>
    <col min="3285" max="3285" width="20.28515625" style="251" customWidth="1"/>
    <col min="3286" max="3286" width="3" style="251" bestFit="1" customWidth="1"/>
    <col min="3287" max="3297" width="8" style="251" bestFit="1" customWidth="1"/>
    <col min="3298" max="3298" width="19.5703125" style="251" customWidth="1"/>
    <col min="3299" max="3299" width="3" style="251" bestFit="1" customWidth="1"/>
    <col min="3300" max="3309" width="8" style="251" bestFit="1" customWidth="1"/>
    <col min="3310" max="3310" width="19.7109375" style="251" customWidth="1"/>
    <col min="3311" max="3311" width="3" style="251" bestFit="1" customWidth="1"/>
    <col min="3312" max="3322" width="8" style="251" bestFit="1" customWidth="1"/>
    <col min="3323" max="3323" width="20" style="251" customWidth="1"/>
    <col min="3324" max="3324" width="3.28515625" style="251" customWidth="1"/>
    <col min="3325" max="3333" width="8" style="251" bestFit="1" customWidth="1"/>
    <col min="3334" max="3334" width="22.28515625" style="251" bestFit="1" customWidth="1"/>
    <col min="3335" max="3446" width="9.28515625" style="251"/>
    <col min="3447" max="3447" width="18.7109375" style="251" customWidth="1"/>
    <col min="3448" max="3450" width="0" style="251" hidden="1" customWidth="1"/>
    <col min="3451" max="3451" width="3" style="251" bestFit="1" customWidth="1"/>
    <col min="3452" max="3453" width="8" style="251" bestFit="1" customWidth="1"/>
    <col min="3454" max="3454" width="9" style="251" customWidth="1"/>
    <col min="3455" max="3461" width="8" style="251" bestFit="1" customWidth="1"/>
    <col min="3462" max="3462" width="18.5703125" style="251" customWidth="1"/>
    <col min="3463" max="3463" width="3" style="251" bestFit="1" customWidth="1"/>
    <col min="3464" max="3464" width="8" style="251" bestFit="1" customWidth="1"/>
    <col min="3465" max="3465" width="8.28515625" style="251" customWidth="1"/>
    <col min="3466" max="3469" width="8" style="251" bestFit="1" customWidth="1"/>
    <col min="3470" max="3470" width="0" style="251" hidden="1" customWidth="1"/>
    <col min="3471" max="3471" width="8" style="251" bestFit="1" customWidth="1"/>
    <col min="3472" max="3473" width="8" style="251" customWidth="1"/>
    <col min="3474" max="3474" width="8" style="251" bestFit="1" customWidth="1"/>
    <col min="3475" max="3475" width="19.7109375" style="251" customWidth="1"/>
    <col min="3476" max="3476" width="3" style="251" customWidth="1"/>
    <col min="3477" max="3477" width="8" style="251" customWidth="1"/>
    <col min="3478" max="3480" width="8" style="251" bestFit="1" customWidth="1"/>
    <col min="3481" max="3481" width="0" style="251" hidden="1" customWidth="1"/>
    <col min="3482" max="3482" width="8" style="251" bestFit="1" customWidth="1"/>
    <col min="3483" max="3485" width="8" style="251" customWidth="1"/>
    <col min="3486" max="3487" width="8" style="251" bestFit="1" customWidth="1"/>
    <col min="3488" max="3488" width="20.28515625" style="251" customWidth="1"/>
    <col min="3489" max="3489" width="3" style="251" bestFit="1" customWidth="1"/>
    <col min="3490" max="3492" width="8" style="251" bestFit="1" customWidth="1"/>
    <col min="3493" max="3493" width="8" style="251" customWidth="1"/>
    <col min="3494" max="3494" width="9" style="251" customWidth="1"/>
    <col min="3495" max="3495" width="8" style="251" customWidth="1"/>
    <col min="3496" max="3496" width="8" style="251" bestFit="1" customWidth="1"/>
    <col min="3497" max="3497" width="8" style="251" customWidth="1"/>
    <col min="3498" max="3498" width="8" style="251" bestFit="1" customWidth="1"/>
    <col min="3499" max="3499" width="20.28515625" style="251" customWidth="1"/>
    <col min="3500" max="3500" width="3" style="251" bestFit="1" customWidth="1"/>
    <col min="3501" max="3502" width="8" style="251" bestFit="1" customWidth="1"/>
    <col min="3503" max="3503" width="8" style="251" customWidth="1"/>
    <col min="3504" max="3505" width="8" style="251" bestFit="1" customWidth="1"/>
    <col min="3506" max="3506" width="8" style="251" customWidth="1"/>
    <col min="3507" max="3509" width="8" style="251" bestFit="1" customWidth="1"/>
    <col min="3510" max="3510" width="8" style="251" customWidth="1"/>
    <col min="3511" max="3513" width="8" style="251" bestFit="1" customWidth="1"/>
    <col min="3514" max="3514" width="19.7109375" style="251" customWidth="1"/>
    <col min="3515" max="3515" width="3" style="251" bestFit="1" customWidth="1"/>
    <col min="3516" max="3526" width="8" style="251" bestFit="1" customWidth="1"/>
    <col min="3527" max="3527" width="0" style="251" hidden="1" customWidth="1"/>
    <col min="3528" max="3528" width="19.7109375" style="251" customWidth="1"/>
    <col min="3529" max="3529" width="3" style="251" bestFit="1" customWidth="1"/>
    <col min="3530" max="3539" width="8" style="251" bestFit="1" customWidth="1"/>
    <col min="3540" max="3540" width="0" style="251" hidden="1" customWidth="1"/>
    <col min="3541" max="3541" width="20.28515625" style="251" customWidth="1"/>
    <col min="3542" max="3542" width="3" style="251" bestFit="1" customWidth="1"/>
    <col min="3543" max="3553" width="8" style="251" bestFit="1" customWidth="1"/>
    <col min="3554" max="3554" width="19.5703125" style="251" customWidth="1"/>
    <col min="3555" max="3555" width="3" style="251" bestFit="1" customWidth="1"/>
    <col min="3556" max="3565" width="8" style="251" bestFit="1" customWidth="1"/>
    <col min="3566" max="3566" width="19.7109375" style="251" customWidth="1"/>
    <col min="3567" max="3567" width="3" style="251" bestFit="1" customWidth="1"/>
    <col min="3568" max="3578" width="8" style="251" bestFit="1" customWidth="1"/>
    <col min="3579" max="3579" width="20" style="251" customWidth="1"/>
    <col min="3580" max="3580" width="3.28515625" style="251" customWidth="1"/>
    <col min="3581" max="3589" width="8" style="251" bestFit="1" customWidth="1"/>
    <col min="3590" max="3590" width="22.28515625" style="251" bestFit="1" customWidth="1"/>
    <col min="3591" max="3702" width="9.28515625" style="251"/>
    <col min="3703" max="3703" width="18.7109375" style="251" customWidth="1"/>
    <col min="3704" max="3706" width="0" style="251" hidden="1" customWidth="1"/>
    <col min="3707" max="3707" width="3" style="251" bestFit="1" customWidth="1"/>
    <col min="3708" max="3709" width="8" style="251" bestFit="1" customWidth="1"/>
    <col min="3710" max="3710" width="9" style="251" customWidth="1"/>
    <col min="3711" max="3717" width="8" style="251" bestFit="1" customWidth="1"/>
    <col min="3718" max="3718" width="18.5703125" style="251" customWidth="1"/>
    <col min="3719" max="3719" width="3" style="251" bestFit="1" customWidth="1"/>
    <col min="3720" max="3720" width="8" style="251" bestFit="1" customWidth="1"/>
    <col min="3721" max="3721" width="8.28515625" style="251" customWidth="1"/>
    <col min="3722" max="3725" width="8" style="251" bestFit="1" customWidth="1"/>
    <col min="3726" max="3726" width="0" style="251" hidden="1" customWidth="1"/>
    <col min="3727" max="3727" width="8" style="251" bestFit="1" customWidth="1"/>
    <col min="3728" max="3729" width="8" style="251" customWidth="1"/>
    <col min="3730" max="3730" width="8" style="251" bestFit="1" customWidth="1"/>
    <col min="3731" max="3731" width="19.7109375" style="251" customWidth="1"/>
    <col min="3732" max="3732" width="3" style="251" customWidth="1"/>
    <col min="3733" max="3733" width="8" style="251" customWidth="1"/>
    <col min="3734" max="3736" width="8" style="251" bestFit="1" customWidth="1"/>
    <col min="3737" max="3737" width="0" style="251" hidden="1" customWidth="1"/>
    <col min="3738" max="3738" width="8" style="251" bestFit="1" customWidth="1"/>
    <col min="3739" max="3741" width="8" style="251" customWidth="1"/>
    <col min="3742" max="3743" width="8" style="251" bestFit="1" customWidth="1"/>
    <col min="3744" max="3744" width="20.28515625" style="251" customWidth="1"/>
    <col min="3745" max="3745" width="3" style="251" bestFit="1" customWidth="1"/>
    <col min="3746" max="3748" width="8" style="251" bestFit="1" customWidth="1"/>
    <col min="3749" max="3749" width="8" style="251" customWidth="1"/>
    <col min="3750" max="3750" width="9" style="251" customWidth="1"/>
    <col min="3751" max="3751" width="8" style="251" customWidth="1"/>
    <col min="3752" max="3752" width="8" style="251" bestFit="1" customWidth="1"/>
    <col min="3753" max="3753" width="8" style="251" customWidth="1"/>
    <col min="3754" max="3754" width="8" style="251" bestFit="1" customWidth="1"/>
    <col min="3755" max="3755" width="20.28515625" style="251" customWidth="1"/>
    <col min="3756" max="3756" width="3" style="251" bestFit="1" customWidth="1"/>
    <col min="3757" max="3758" width="8" style="251" bestFit="1" customWidth="1"/>
    <col min="3759" max="3759" width="8" style="251" customWidth="1"/>
    <col min="3760" max="3761" width="8" style="251" bestFit="1" customWidth="1"/>
    <col min="3762" max="3762" width="8" style="251" customWidth="1"/>
    <col min="3763" max="3765" width="8" style="251" bestFit="1" customWidth="1"/>
    <col min="3766" max="3766" width="8" style="251" customWidth="1"/>
    <col min="3767" max="3769" width="8" style="251" bestFit="1" customWidth="1"/>
    <col min="3770" max="3770" width="19.7109375" style="251" customWidth="1"/>
    <col min="3771" max="3771" width="3" style="251" bestFit="1" customWidth="1"/>
    <col min="3772" max="3782" width="8" style="251" bestFit="1" customWidth="1"/>
    <col min="3783" max="3783" width="0" style="251" hidden="1" customWidth="1"/>
    <col min="3784" max="3784" width="19.7109375" style="251" customWidth="1"/>
    <col min="3785" max="3785" width="3" style="251" bestFit="1" customWidth="1"/>
    <col min="3786" max="3795" width="8" style="251" bestFit="1" customWidth="1"/>
    <col min="3796" max="3796" width="0" style="251" hidden="1" customWidth="1"/>
    <col min="3797" max="3797" width="20.28515625" style="251" customWidth="1"/>
    <col min="3798" max="3798" width="3" style="251" bestFit="1" customWidth="1"/>
    <col min="3799" max="3809" width="8" style="251" bestFit="1" customWidth="1"/>
    <col min="3810" max="3810" width="19.5703125" style="251" customWidth="1"/>
    <col min="3811" max="3811" width="3" style="251" bestFit="1" customWidth="1"/>
    <col min="3812" max="3821" width="8" style="251" bestFit="1" customWidth="1"/>
    <col min="3822" max="3822" width="19.7109375" style="251" customWidth="1"/>
    <col min="3823" max="3823" width="3" style="251" bestFit="1" customWidth="1"/>
    <col min="3824" max="3834" width="8" style="251" bestFit="1" customWidth="1"/>
    <col min="3835" max="3835" width="20" style="251" customWidth="1"/>
    <col min="3836" max="3836" width="3.28515625" style="251" customWidth="1"/>
    <col min="3837" max="3845" width="8" style="251" bestFit="1" customWidth="1"/>
    <col min="3846" max="3846" width="22.28515625" style="251" bestFit="1" customWidth="1"/>
    <col min="3847" max="3958" width="9.28515625" style="251"/>
    <col min="3959" max="3959" width="18.7109375" style="251" customWidth="1"/>
    <col min="3960" max="3962" width="0" style="251" hidden="1" customWidth="1"/>
    <col min="3963" max="3963" width="3" style="251" bestFit="1" customWidth="1"/>
    <col min="3964" max="3965" width="8" style="251" bestFit="1" customWidth="1"/>
    <col min="3966" max="3966" width="9" style="251" customWidth="1"/>
    <col min="3967" max="3973" width="8" style="251" bestFit="1" customWidth="1"/>
    <col min="3974" max="3974" width="18.5703125" style="251" customWidth="1"/>
    <col min="3975" max="3975" width="3" style="251" bestFit="1" customWidth="1"/>
    <col min="3976" max="3976" width="8" style="251" bestFit="1" customWidth="1"/>
    <col min="3977" max="3977" width="8.28515625" style="251" customWidth="1"/>
    <col min="3978" max="3981" width="8" style="251" bestFit="1" customWidth="1"/>
    <col min="3982" max="3982" width="0" style="251" hidden="1" customWidth="1"/>
    <col min="3983" max="3983" width="8" style="251" bestFit="1" customWidth="1"/>
    <col min="3984" max="3985" width="8" style="251" customWidth="1"/>
    <col min="3986" max="3986" width="8" style="251" bestFit="1" customWidth="1"/>
    <col min="3987" max="3987" width="19.7109375" style="251" customWidth="1"/>
    <col min="3988" max="3988" width="3" style="251" customWidth="1"/>
    <col min="3989" max="3989" width="8" style="251" customWidth="1"/>
    <col min="3990" max="3992" width="8" style="251" bestFit="1" customWidth="1"/>
    <col min="3993" max="3993" width="0" style="251" hidden="1" customWidth="1"/>
    <col min="3994" max="3994" width="8" style="251" bestFit="1" customWidth="1"/>
    <col min="3995" max="3997" width="8" style="251" customWidth="1"/>
    <col min="3998" max="3999" width="8" style="251" bestFit="1" customWidth="1"/>
    <col min="4000" max="4000" width="20.28515625" style="251" customWidth="1"/>
    <col min="4001" max="4001" width="3" style="251" bestFit="1" customWidth="1"/>
    <col min="4002" max="4004" width="8" style="251" bestFit="1" customWidth="1"/>
    <col min="4005" max="4005" width="8" style="251" customWidth="1"/>
    <col min="4006" max="4006" width="9" style="251" customWidth="1"/>
    <col min="4007" max="4007" width="8" style="251" customWidth="1"/>
    <col min="4008" max="4008" width="8" style="251" bestFit="1" customWidth="1"/>
    <col min="4009" max="4009" width="8" style="251" customWidth="1"/>
    <col min="4010" max="4010" width="8" style="251" bestFit="1" customWidth="1"/>
    <col min="4011" max="4011" width="20.28515625" style="251" customWidth="1"/>
    <col min="4012" max="4012" width="3" style="251" bestFit="1" customWidth="1"/>
    <col min="4013" max="4014" width="8" style="251" bestFit="1" customWidth="1"/>
    <col min="4015" max="4015" width="8" style="251" customWidth="1"/>
    <col min="4016" max="4017" width="8" style="251" bestFit="1" customWidth="1"/>
    <col min="4018" max="4018" width="8" style="251" customWidth="1"/>
    <col min="4019" max="4021" width="8" style="251" bestFit="1" customWidth="1"/>
    <col min="4022" max="4022" width="8" style="251" customWidth="1"/>
    <col min="4023" max="4025" width="8" style="251" bestFit="1" customWidth="1"/>
    <col min="4026" max="4026" width="19.7109375" style="251" customWidth="1"/>
    <col min="4027" max="4027" width="3" style="251" bestFit="1" customWidth="1"/>
    <col min="4028" max="4038" width="8" style="251" bestFit="1" customWidth="1"/>
    <col min="4039" max="4039" width="0" style="251" hidden="1" customWidth="1"/>
    <col min="4040" max="4040" width="19.7109375" style="251" customWidth="1"/>
    <col min="4041" max="4041" width="3" style="251" bestFit="1" customWidth="1"/>
    <col min="4042" max="4051" width="8" style="251" bestFit="1" customWidth="1"/>
    <col min="4052" max="4052" width="0" style="251" hidden="1" customWidth="1"/>
    <col min="4053" max="4053" width="20.28515625" style="251" customWidth="1"/>
    <col min="4054" max="4054" width="3" style="251" bestFit="1" customWidth="1"/>
    <col min="4055" max="4065" width="8" style="251" bestFit="1" customWidth="1"/>
    <col min="4066" max="4066" width="19.5703125" style="251" customWidth="1"/>
    <col min="4067" max="4067" width="3" style="251" bestFit="1" customWidth="1"/>
    <col min="4068" max="4077" width="8" style="251" bestFit="1" customWidth="1"/>
    <col min="4078" max="4078" width="19.7109375" style="251" customWidth="1"/>
    <col min="4079" max="4079" width="3" style="251" bestFit="1" customWidth="1"/>
    <col min="4080" max="4090" width="8" style="251" bestFit="1" customWidth="1"/>
    <col min="4091" max="4091" width="20" style="251" customWidth="1"/>
    <col min="4092" max="4092" width="3.28515625" style="251" customWidth="1"/>
    <col min="4093" max="4101" width="8" style="251" bestFit="1" customWidth="1"/>
    <col min="4102" max="4102" width="22.28515625" style="251" bestFit="1" customWidth="1"/>
    <col min="4103" max="4214" width="9.28515625" style="251"/>
    <col min="4215" max="4215" width="18.7109375" style="251" customWidth="1"/>
    <col min="4216" max="4218" width="0" style="251" hidden="1" customWidth="1"/>
    <col min="4219" max="4219" width="3" style="251" bestFit="1" customWidth="1"/>
    <col min="4220" max="4221" width="8" style="251" bestFit="1" customWidth="1"/>
    <col min="4222" max="4222" width="9" style="251" customWidth="1"/>
    <col min="4223" max="4229" width="8" style="251" bestFit="1" customWidth="1"/>
    <col min="4230" max="4230" width="18.5703125" style="251" customWidth="1"/>
    <col min="4231" max="4231" width="3" style="251" bestFit="1" customWidth="1"/>
    <col min="4232" max="4232" width="8" style="251" bestFit="1" customWidth="1"/>
    <col min="4233" max="4233" width="8.28515625" style="251" customWidth="1"/>
    <col min="4234" max="4237" width="8" style="251" bestFit="1" customWidth="1"/>
    <col min="4238" max="4238" width="0" style="251" hidden="1" customWidth="1"/>
    <col min="4239" max="4239" width="8" style="251" bestFit="1" customWidth="1"/>
    <col min="4240" max="4241" width="8" style="251" customWidth="1"/>
    <col min="4242" max="4242" width="8" style="251" bestFit="1" customWidth="1"/>
    <col min="4243" max="4243" width="19.7109375" style="251" customWidth="1"/>
    <col min="4244" max="4244" width="3" style="251" customWidth="1"/>
    <col min="4245" max="4245" width="8" style="251" customWidth="1"/>
    <col min="4246" max="4248" width="8" style="251" bestFit="1" customWidth="1"/>
    <col min="4249" max="4249" width="0" style="251" hidden="1" customWidth="1"/>
    <col min="4250" max="4250" width="8" style="251" bestFit="1" customWidth="1"/>
    <col min="4251" max="4253" width="8" style="251" customWidth="1"/>
    <col min="4254" max="4255" width="8" style="251" bestFit="1" customWidth="1"/>
    <col min="4256" max="4256" width="20.28515625" style="251" customWidth="1"/>
    <col min="4257" max="4257" width="3" style="251" bestFit="1" customWidth="1"/>
    <col min="4258" max="4260" width="8" style="251" bestFit="1" customWidth="1"/>
    <col min="4261" max="4261" width="8" style="251" customWidth="1"/>
    <col min="4262" max="4262" width="9" style="251" customWidth="1"/>
    <col min="4263" max="4263" width="8" style="251" customWidth="1"/>
    <col min="4264" max="4264" width="8" style="251" bestFit="1" customWidth="1"/>
    <col min="4265" max="4265" width="8" style="251" customWidth="1"/>
    <col min="4266" max="4266" width="8" style="251" bestFit="1" customWidth="1"/>
    <col min="4267" max="4267" width="20.28515625" style="251" customWidth="1"/>
    <col min="4268" max="4268" width="3" style="251" bestFit="1" customWidth="1"/>
    <col min="4269" max="4270" width="8" style="251" bestFit="1" customWidth="1"/>
    <col min="4271" max="4271" width="8" style="251" customWidth="1"/>
    <col min="4272" max="4273" width="8" style="251" bestFit="1" customWidth="1"/>
    <col min="4274" max="4274" width="8" style="251" customWidth="1"/>
    <col min="4275" max="4277" width="8" style="251" bestFit="1" customWidth="1"/>
    <col min="4278" max="4278" width="8" style="251" customWidth="1"/>
    <col min="4279" max="4281" width="8" style="251" bestFit="1" customWidth="1"/>
    <col min="4282" max="4282" width="19.7109375" style="251" customWidth="1"/>
    <col min="4283" max="4283" width="3" style="251" bestFit="1" customWidth="1"/>
    <col min="4284" max="4294" width="8" style="251" bestFit="1" customWidth="1"/>
    <col min="4295" max="4295" width="0" style="251" hidden="1" customWidth="1"/>
    <col min="4296" max="4296" width="19.7109375" style="251" customWidth="1"/>
    <col min="4297" max="4297" width="3" style="251" bestFit="1" customWidth="1"/>
    <col min="4298" max="4307" width="8" style="251" bestFit="1" customWidth="1"/>
    <col min="4308" max="4308" width="0" style="251" hidden="1" customWidth="1"/>
    <col min="4309" max="4309" width="20.28515625" style="251" customWidth="1"/>
    <col min="4310" max="4310" width="3" style="251" bestFit="1" customWidth="1"/>
    <col min="4311" max="4321" width="8" style="251" bestFit="1" customWidth="1"/>
    <col min="4322" max="4322" width="19.5703125" style="251" customWidth="1"/>
    <col min="4323" max="4323" width="3" style="251" bestFit="1" customWidth="1"/>
    <col min="4324" max="4333" width="8" style="251" bestFit="1" customWidth="1"/>
    <col min="4334" max="4334" width="19.7109375" style="251" customWidth="1"/>
    <col min="4335" max="4335" width="3" style="251" bestFit="1" customWidth="1"/>
    <col min="4336" max="4346" width="8" style="251" bestFit="1" customWidth="1"/>
    <col min="4347" max="4347" width="20" style="251" customWidth="1"/>
    <col min="4348" max="4348" width="3.28515625" style="251" customWidth="1"/>
    <col min="4349" max="4357" width="8" style="251" bestFit="1" customWidth="1"/>
    <col min="4358" max="4358" width="22.28515625" style="251" bestFit="1" customWidth="1"/>
    <col min="4359" max="4470" width="9.28515625" style="251"/>
    <col min="4471" max="4471" width="18.7109375" style="251" customWidth="1"/>
    <col min="4472" max="4474" width="0" style="251" hidden="1" customWidth="1"/>
    <col min="4475" max="4475" width="3" style="251" bestFit="1" customWidth="1"/>
    <col min="4476" max="4477" width="8" style="251" bestFit="1" customWidth="1"/>
    <col min="4478" max="4478" width="9" style="251" customWidth="1"/>
    <col min="4479" max="4485" width="8" style="251" bestFit="1" customWidth="1"/>
    <col min="4486" max="4486" width="18.5703125" style="251" customWidth="1"/>
    <col min="4487" max="4487" width="3" style="251" bestFit="1" customWidth="1"/>
    <col min="4488" max="4488" width="8" style="251" bestFit="1" customWidth="1"/>
    <col min="4489" max="4489" width="8.28515625" style="251" customWidth="1"/>
    <col min="4490" max="4493" width="8" style="251" bestFit="1" customWidth="1"/>
    <col min="4494" max="4494" width="0" style="251" hidden="1" customWidth="1"/>
    <col min="4495" max="4495" width="8" style="251" bestFit="1" customWidth="1"/>
    <col min="4496" max="4497" width="8" style="251" customWidth="1"/>
    <col min="4498" max="4498" width="8" style="251" bestFit="1" customWidth="1"/>
    <col min="4499" max="4499" width="19.7109375" style="251" customWidth="1"/>
    <col min="4500" max="4500" width="3" style="251" customWidth="1"/>
    <col min="4501" max="4501" width="8" style="251" customWidth="1"/>
    <col min="4502" max="4504" width="8" style="251" bestFit="1" customWidth="1"/>
    <col min="4505" max="4505" width="0" style="251" hidden="1" customWidth="1"/>
    <col min="4506" max="4506" width="8" style="251" bestFit="1" customWidth="1"/>
    <col min="4507" max="4509" width="8" style="251" customWidth="1"/>
    <col min="4510" max="4511" width="8" style="251" bestFit="1" customWidth="1"/>
    <col min="4512" max="4512" width="20.28515625" style="251" customWidth="1"/>
    <col min="4513" max="4513" width="3" style="251" bestFit="1" customWidth="1"/>
    <col min="4514" max="4516" width="8" style="251" bestFit="1" customWidth="1"/>
    <col min="4517" max="4517" width="8" style="251" customWidth="1"/>
    <col min="4518" max="4518" width="9" style="251" customWidth="1"/>
    <col min="4519" max="4519" width="8" style="251" customWidth="1"/>
    <col min="4520" max="4520" width="8" style="251" bestFit="1" customWidth="1"/>
    <col min="4521" max="4521" width="8" style="251" customWidth="1"/>
    <col min="4522" max="4522" width="8" style="251" bestFit="1" customWidth="1"/>
    <col min="4523" max="4523" width="20.28515625" style="251" customWidth="1"/>
    <col min="4524" max="4524" width="3" style="251" bestFit="1" customWidth="1"/>
    <col min="4525" max="4526" width="8" style="251" bestFit="1" customWidth="1"/>
    <col min="4527" max="4527" width="8" style="251" customWidth="1"/>
    <col min="4528" max="4529" width="8" style="251" bestFit="1" customWidth="1"/>
    <col min="4530" max="4530" width="8" style="251" customWidth="1"/>
    <col min="4531" max="4533" width="8" style="251" bestFit="1" customWidth="1"/>
    <col min="4534" max="4534" width="8" style="251" customWidth="1"/>
    <col min="4535" max="4537" width="8" style="251" bestFit="1" customWidth="1"/>
    <col min="4538" max="4538" width="19.7109375" style="251" customWidth="1"/>
    <col min="4539" max="4539" width="3" style="251" bestFit="1" customWidth="1"/>
    <col min="4540" max="4550" width="8" style="251" bestFit="1" customWidth="1"/>
    <col min="4551" max="4551" width="0" style="251" hidden="1" customWidth="1"/>
    <col min="4552" max="4552" width="19.7109375" style="251" customWidth="1"/>
    <col min="4553" max="4553" width="3" style="251" bestFit="1" customWidth="1"/>
    <col min="4554" max="4563" width="8" style="251" bestFit="1" customWidth="1"/>
    <col min="4564" max="4564" width="0" style="251" hidden="1" customWidth="1"/>
    <col min="4565" max="4565" width="20.28515625" style="251" customWidth="1"/>
    <col min="4566" max="4566" width="3" style="251" bestFit="1" customWidth="1"/>
    <col min="4567" max="4577" width="8" style="251" bestFit="1" customWidth="1"/>
    <col min="4578" max="4578" width="19.5703125" style="251" customWidth="1"/>
    <col min="4579" max="4579" width="3" style="251" bestFit="1" customWidth="1"/>
    <col min="4580" max="4589" width="8" style="251" bestFit="1" customWidth="1"/>
    <col min="4590" max="4590" width="19.7109375" style="251" customWidth="1"/>
    <col min="4591" max="4591" width="3" style="251" bestFit="1" customWidth="1"/>
    <col min="4592" max="4602" width="8" style="251" bestFit="1" customWidth="1"/>
    <col min="4603" max="4603" width="20" style="251" customWidth="1"/>
    <col min="4604" max="4604" width="3.28515625" style="251" customWidth="1"/>
    <col min="4605" max="4613" width="8" style="251" bestFit="1" customWidth="1"/>
    <col min="4614" max="4614" width="22.28515625" style="251" bestFit="1" customWidth="1"/>
    <col min="4615" max="4726" width="9.28515625" style="251"/>
    <col min="4727" max="4727" width="18.7109375" style="251" customWidth="1"/>
    <col min="4728" max="4730" width="0" style="251" hidden="1" customWidth="1"/>
    <col min="4731" max="4731" width="3" style="251" bestFit="1" customWidth="1"/>
    <col min="4732" max="4733" width="8" style="251" bestFit="1" customWidth="1"/>
    <col min="4734" max="4734" width="9" style="251" customWidth="1"/>
    <col min="4735" max="4741" width="8" style="251" bestFit="1" customWidth="1"/>
    <col min="4742" max="4742" width="18.5703125" style="251" customWidth="1"/>
    <col min="4743" max="4743" width="3" style="251" bestFit="1" customWidth="1"/>
    <col min="4744" max="4744" width="8" style="251" bestFit="1" customWidth="1"/>
    <col min="4745" max="4745" width="8.28515625" style="251" customWidth="1"/>
    <col min="4746" max="4749" width="8" style="251" bestFit="1" customWidth="1"/>
    <col min="4750" max="4750" width="0" style="251" hidden="1" customWidth="1"/>
    <col min="4751" max="4751" width="8" style="251" bestFit="1" customWidth="1"/>
    <col min="4752" max="4753" width="8" style="251" customWidth="1"/>
    <col min="4754" max="4754" width="8" style="251" bestFit="1" customWidth="1"/>
    <col min="4755" max="4755" width="19.7109375" style="251" customWidth="1"/>
    <col min="4756" max="4756" width="3" style="251" customWidth="1"/>
    <col min="4757" max="4757" width="8" style="251" customWidth="1"/>
    <col min="4758" max="4760" width="8" style="251" bestFit="1" customWidth="1"/>
    <col min="4761" max="4761" width="0" style="251" hidden="1" customWidth="1"/>
    <col min="4762" max="4762" width="8" style="251" bestFit="1" customWidth="1"/>
    <col min="4763" max="4765" width="8" style="251" customWidth="1"/>
    <col min="4766" max="4767" width="8" style="251" bestFit="1" customWidth="1"/>
    <col min="4768" max="4768" width="20.28515625" style="251" customWidth="1"/>
    <col min="4769" max="4769" width="3" style="251" bestFit="1" customWidth="1"/>
    <col min="4770" max="4772" width="8" style="251" bestFit="1" customWidth="1"/>
    <col min="4773" max="4773" width="8" style="251" customWidth="1"/>
    <col min="4774" max="4774" width="9" style="251" customWidth="1"/>
    <col min="4775" max="4775" width="8" style="251" customWidth="1"/>
    <col min="4776" max="4776" width="8" style="251" bestFit="1" customWidth="1"/>
    <col min="4777" max="4777" width="8" style="251" customWidth="1"/>
    <col min="4778" max="4778" width="8" style="251" bestFit="1" customWidth="1"/>
    <col min="4779" max="4779" width="20.28515625" style="251" customWidth="1"/>
    <col min="4780" max="4780" width="3" style="251" bestFit="1" customWidth="1"/>
    <col min="4781" max="4782" width="8" style="251" bestFit="1" customWidth="1"/>
    <col min="4783" max="4783" width="8" style="251" customWidth="1"/>
    <col min="4784" max="4785" width="8" style="251" bestFit="1" customWidth="1"/>
    <col min="4786" max="4786" width="8" style="251" customWidth="1"/>
    <col min="4787" max="4789" width="8" style="251" bestFit="1" customWidth="1"/>
    <col min="4790" max="4790" width="8" style="251" customWidth="1"/>
    <col min="4791" max="4793" width="8" style="251" bestFit="1" customWidth="1"/>
    <col min="4794" max="4794" width="19.7109375" style="251" customWidth="1"/>
    <col min="4795" max="4795" width="3" style="251" bestFit="1" customWidth="1"/>
    <col min="4796" max="4806" width="8" style="251" bestFit="1" customWidth="1"/>
    <col min="4807" max="4807" width="0" style="251" hidden="1" customWidth="1"/>
    <col min="4808" max="4808" width="19.7109375" style="251" customWidth="1"/>
    <col min="4809" max="4809" width="3" style="251" bestFit="1" customWidth="1"/>
    <col min="4810" max="4819" width="8" style="251" bestFit="1" customWidth="1"/>
    <col min="4820" max="4820" width="0" style="251" hidden="1" customWidth="1"/>
    <col min="4821" max="4821" width="20.28515625" style="251" customWidth="1"/>
    <col min="4822" max="4822" width="3" style="251" bestFit="1" customWidth="1"/>
    <col min="4823" max="4833" width="8" style="251" bestFit="1" customWidth="1"/>
    <col min="4834" max="4834" width="19.5703125" style="251" customWidth="1"/>
    <col min="4835" max="4835" width="3" style="251" bestFit="1" customWidth="1"/>
    <col min="4836" max="4845" width="8" style="251" bestFit="1" customWidth="1"/>
    <col min="4846" max="4846" width="19.7109375" style="251" customWidth="1"/>
    <col min="4847" max="4847" width="3" style="251" bestFit="1" customWidth="1"/>
    <col min="4848" max="4858" width="8" style="251" bestFit="1" customWidth="1"/>
    <col min="4859" max="4859" width="20" style="251" customWidth="1"/>
    <col min="4860" max="4860" width="3.28515625" style="251" customWidth="1"/>
    <col min="4861" max="4869" width="8" style="251" bestFit="1" customWidth="1"/>
    <col min="4870" max="4870" width="22.28515625" style="251" bestFit="1" customWidth="1"/>
    <col min="4871" max="4982" width="9.28515625" style="251"/>
    <col min="4983" max="4983" width="18.7109375" style="251" customWidth="1"/>
    <col min="4984" max="4986" width="0" style="251" hidden="1" customWidth="1"/>
    <col min="4987" max="4987" width="3" style="251" bestFit="1" customWidth="1"/>
    <col min="4988" max="4989" width="8" style="251" bestFit="1" customWidth="1"/>
    <col min="4990" max="4990" width="9" style="251" customWidth="1"/>
    <col min="4991" max="4997" width="8" style="251" bestFit="1" customWidth="1"/>
    <col min="4998" max="4998" width="18.5703125" style="251" customWidth="1"/>
    <col min="4999" max="4999" width="3" style="251" bestFit="1" customWidth="1"/>
    <col min="5000" max="5000" width="8" style="251" bestFit="1" customWidth="1"/>
    <col min="5001" max="5001" width="8.28515625" style="251" customWidth="1"/>
    <col min="5002" max="5005" width="8" style="251" bestFit="1" customWidth="1"/>
    <col min="5006" max="5006" width="0" style="251" hidden="1" customWidth="1"/>
    <col min="5007" max="5007" width="8" style="251" bestFit="1" customWidth="1"/>
    <col min="5008" max="5009" width="8" style="251" customWidth="1"/>
    <col min="5010" max="5010" width="8" style="251" bestFit="1" customWidth="1"/>
    <col min="5011" max="5011" width="19.7109375" style="251" customWidth="1"/>
    <col min="5012" max="5012" width="3" style="251" customWidth="1"/>
    <col min="5013" max="5013" width="8" style="251" customWidth="1"/>
    <col min="5014" max="5016" width="8" style="251" bestFit="1" customWidth="1"/>
    <col min="5017" max="5017" width="0" style="251" hidden="1" customWidth="1"/>
    <col min="5018" max="5018" width="8" style="251" bestFit="1" customWidth="1"/>
    <col min="5019" max="5021" width="8" style="251" customWidth="1"/>
    <col min="5022" max="5023" width="8" style="251" bestFit="1" customWidth="1"/>
    <col min="5024" max="5024" width="20.28515625" style="251" customWidth="1"/>
    <col min="5025" max="5025" width="3" style="251" bestFit="1" customWidth="1"/>
    <col min="5026" max="5028" width="8" style="251" bestFit="1" customWidth="1"/>
    <col min="5029" max="5029" width="8" style="251" customWidth="1"/>
    <col min="5030" max="5030" width="9" style="251" customWidth="1"/>
    <col min="5031" max="5031" width="8" style="251" customWidth="1"/>
    <col min="5032" max="5032" width="8" style="251" bestFit="1" customWidth="1"/>
    <col min="5033" max="5033" width="8" style="251" customWidth="1"/>
    <col min="5034" max="5034" width="8" style="251" bestFit="1" customWidth="1"/>
    <col min="5035" max="5035" width="20.28515625" style="251" customWidth="1"/>
    <col min="5036" max="5036" width="3" style="251" bestFit="1" customWidth="1"/>
    <col min="5037" max="5038" width="8" style="251" bestFit="1" customWidth="1"/>
    <col min="5039" max="5039" width="8" style="251" customWidth="1"/>
    <col min="5040" max="5041" width="8" style="251" bestFit="1" customWidth="1"/>
    <col min="5042" max="5042" width="8" style="251" customWidth="1"/>
    <col min="5043" max="5045" width="8" style="251" bestFit="1" customWidth="1"/>
    <col min="5046" max="5046" width="8" style="251" customWidth="1"/>
    <col min="5047" max="5049" width="8" style="251" bestFit="1" customWidth="1"/>
    <col min="5050" max="5050" width="19.7109375" style="251" customWidth="1"/>
    <col min="5051" max="5051" width="3" style="251" bestFit="1" customWidth="1"/>
    <col min="5052" max="5062" width="8" style="251" bestFit="1" customWidth="1"/>
    <col min="5063" max="5063" width="0" style="251" hidden="1" customWidth="1"/>
    <col min="5064" max="5064" width="19.7109375" style="251" customWidth="1"/>
    <col min="5065" max="5065" width="3" style="251" bestFit="1" customWidth="1"/>
    <col min="5066" max="5075" width="8" style="251" bestFit="1" customWidth="1"/>
    <col min="5076" max="5076" width="0" style="251" hidden="1" customWidth="1"/>
    <col min="5077" max="5077" width="20.28515625" style="251" customWidth="1"/>
    <col min="5078" max="5078" width="3" style="251" bestFit="1" customWidth="1"/>
    <col min="5079" max="5089" width="8" style="251" bestFit="1" customWidth="1"/>
    <col min="5090" max="5090" width="19.5703125" style="251" customWidth="1"/>
    <col min="5091" max="5091" width="3" style="251" bestFit="1" customWidth="1"/>
    <col min="5092" max="5101" width="8" style="251" bestFit="1" customWidth="1"/>
    <col min="5102" max="5102" width="19.7109375" style="251" customWidth="1"/>
    <col min="5103" max="5103" width="3" style="251" bestFit="1" customWidth="1"/>
    <col min="5104" max="5114" width="8" style="251" bestFit="1" customWidth="1"/>
    <col min="5115" max="5115" width="20" style="251" customWidth="1"/>
    <col min="5116" max="5116" width="3.28515625" style="251" customWidth="1"/>
    <col min="5117" max="5125" width="8" style="251" bestFit="1" customWidth="1"/>
    <col min="5126" max="5126" width="22.28515625" style="251" bestFit="1" customWidth="1"/>
    <col min="5127" max="5238" width="9.28515625" style="251"/>
    <col min="5239" max="5239" width="18.7109375" style="251" customWidth="1"/>
    <col min="5240" max="5242" width="0" style="251" hidden="1" customWidth="1"/>
    <col min="5243" max="5243" width="3" style="251" bestFit="1" customWidth="1"/>
    <col min="5244" max="5245" width="8" style="251" bestFit="1" customWidth="1"/>
    <col min="5246" max="5246" width="9" style="251" customWidth="1"/>
    <col min="5247" max="5253" width="8" style="251" bestFit="1" customWidth="1"/>
    <col min="5254" max="5254" width="18.5703125" style="251" customWidth="1"/>
    <col min="5255" max="5255" width="3" style="251" bestFit="1" customWidth="1"/>
    <col min="5256" max="5256" width="8" style="251" bestFit="1" customWidth="1"/>
    <col min="5257" max="5257" width="8.28515625" style="251" customWidth="1"/>
    <col min="5258" max="5261" width="8" style="251" bestFit="1" customWidth="1"/>
    <col min="5262" max="5262" width="0" style="251" hidden="1" customWidth="1"/>
    <col min="5263" max="5263" width="8" style="251" bestFit="1" customWidth="1"/>
    <col min="5264" max="5265" width="8" style="251" customWidth="1"/>
    <col min="5266" max="5266" width="8" style="251" bestFit="1" customWidth="1"/>
    <col min="5267" max="5267" width="19.7109375" style="251" customWidth="1"/>
    <col min="5268" max="5268" width="3" style="251" customWidth="1"/>
    <col min="5269" max="5269" width="8" style="251" customWidth="1"/>
    <col min="5270" max="5272" width="8" style="251" bestFit="1" customWidth="1"/>
    <col min="5273" max="5273" width="0" style="251" hidden="1" customWidth="1"/>
    <col min="5274" max="5274" width="8" style="251" bestFit="1" customWidth="1"/>
    <col min="5275" max="5277" width="8" style="251" customWidth="1"/>
    <col min="5278" max="5279" width="8" style="251" bestFit="1" customWidth="1"/>
    <col min="5280" max="5280" width="20.28515625" style="251" customWidth="1"/>
    <col min="5281" max="5281" width="3" style="251" bestFit="1" customWidth="1"/>
    <col min="5282" max="5284" width="8" style="251" bestFit="1" customWidth="1"/>
    <col min="5285" max="5285" width="8" style="251" customWidth="1"/>
    <col min="5286" max="5286" width="9" style="251" customWidth="1"/>
    <col min="5287" max="5287" width="8" style="251" customWidth="1"/>
    <col min="5288" max="5288" width="8" style="251" bestFit="1" customWidth="1"/>
    <col min="5289" max="5289" width="8" style="251" customWidth="1"/>
    <col min="5290" max="5290" width="8" style="251" bestFit="1" customWidth="1"/>
    <col min="5291" max="5291" width="20.28515625" style="251" customWidth="1"/>
    <col min="5292" max="5292" width="3" style="251" bestFit="1" customWidth="1"/>
    <col min="5293" max="5294" width="8" style="251" bestFit="1" customWidth="1"/>
    <col min="5295" max="5295" width="8" style="251" customWidth="1"/>
    <col min="5296" max="5297" width="8" style="251" bestFit="1" customWidth="1"/>
    <col min="5298" max="5298" width="8" style="251" customWidth="1"/>
    <col min="5299" max="5301" width="8" style="251" bestFit="1" customWidth="1"/>
    <col min="5302" max="5302" width="8" style="251" customWidth="1"/>
    <col min="5303" max="5305" width="8" style="251" bestFit="1" customWidth="1"/>
    <col min="5306" max="5306" width="19.7109375" style="251" customWidth="1"/>
    <col min="5307" max="5307" width="3" style="251" bestFit="1" customWidth="1"/>
    <col min="5308" max="5318" width="8" style="251" bestFit="1" customWidth="1"/>
    <col min="5319" max="5319" width="0" style="251" hidden="1" customWidth="1"/>
    <col min="5320" max="5320" width="19.7109375" style="251" customWidth="1"/>
    <col min="5321" max="5321" width="3" style="251" bestFit="1" customWidth="1"/>
    <col min="5322" max="5331" width="8" style="251" bestFit="1" customWidth="1"/>
    <col min="5332" max="5332" width="0" style="251" hidden="1" customWidth="1"/>
    <col min="5333" max="5333" width="20.28515625" style="251" customWidth="1"/>
    <col min="5334" max="5334" width="3" style="251" bestFit="1" customWidth="1"/>
    <col min="5335" max="5345" width="8" style="251" bestFit="1" customWidth="1"/>
    <col min="5346" max="5346" width="19.5703125" style="251" customWidth="1"/>
    <col min="5347" max="5347" width="3" style="251" bestFit="1" customWidth="1"/>
    <col min="5348" max="5357" width="8" style="251" bestFit="1" customWidth="1"/>
    <col min="5358" max="5358" width="19.7109375" style="251" customWidth="1"/>
    <col min="5359" max="5359" width="3" style="251" bestFit="1" customWidth="1"/>
    <col min="5360" max="5370" width="8" style="251" bestFit="1" customWidth="1"/>
    <col min="5371" max="5371" width="20" style="251" customWidth="1"/>
    <col min="5372" max="5372" width="3.28515625" style="251" customWidth="1"/>
    <col min="5373" max="5381" width="8" style="251" bestFit="1" customWidth="1"/>
    <col min="5382" max="5382" width="22.28515625" style="251" bestFit="1" customWidth="1"/>
    <col min="5383" max="5494" width="9.28515625" style="251"/>
    <col min="5495" max="5495" width="18.7109375" style="251" customWidth="1"/>
    <col min="5496" max="5498" width="0" style="251" hidden="1" customWidth="1"/>
    <col min="5499" max="5499" width="3" style="251" bestFit="1" customWidth="1"/>
    <col min="5500" max="5501" width="8" style="251" bestFit="1" customWidth="1"/>
    <col min="5502" max="5502" width="9" style="251" customWidth="1"/>
    <col min="5503" max="5509" width="8" style="251" bestFit="1" customWidth="1"/>
    <col min="5510" max="5510" width="18.5703125" style="251" customWidth="1"/>
    <col min="5511" max="5511" width="3" style="251" bestFit="1" customWidth="1"/>
    <col min="5512" max="5512" width="8" style="251" bestFit="1" customWidth="1"/>
    <col min="5513" max="5513" width="8.28515625" style="251" customWidth="1"/>
    <col min="5514" max="5517" width="8" style="251" bestFit="1" customWidth="1"/>
    <col min="5518" max="5518" width="0" style="251" hidden="1" customWidth="1"/>
    <col min="5519" max="5519" width="8" style="251" bestFit="1" customWidth="1"/>
    <col min="5520" max="5521" width="8" style="251" customWidth="1"/>
    <col min="5522" max="5522" width="8" style="251" bestFit="1" customWidth="1"/>
    <col min="5523" max="5523" width="19.7109375" style="251" customWidth="1"/>
    <col min="5524" max="5524" width="3" style="251" customWidth="1"/>
    <col min="5525" max="5525" width="8" style="251" customWidth="1"/>
    <col min="5526" max="5528" width="8" style="251" bestFit="1" customWidth="1"/>
    <col min="5529" max="5529" width="0" style="251" hidden="1" customWidth="1"/>
    <col min="5530" max="5530" width="8" style="251" bestFit="1" customWidth="1"/>
    <col min="5531" max="5533" width="8" style="251" customWidth="1"/>
    <col min="5534" max="5535" width="8" style="251" bestFit="1" customWidth="1"/>
    <col min="5536" max="5536" width="20.28515625" style="251" customWidth="1"/>
    <col min="5537" max="5537" width="3" style="251" bestFit="1" customWidth="1"/>
    <col min="5538" max="5540" width="8" style="251" bestFit="1" customWidth="1"/>
    <col min="5541" max="5541" width="8" style="251" customWidth="1"/>
    <col min="5542" max="5542" width="9" style="251" customWidth="1"/>
    <col min="5543" max="5543" width="8" style="251" customWidth="1"/>
    <col min="5544" max="5544" width="8" style="251" bestFit="1" customWidth="1"/>
    <col min="5545" max="5545" width="8" style="251" customWidth="1"/>
    <col min="5546" max="5546" width="8" style="251" bestFit="1" customWidth="1"/>
    <col min="5547" max="5547" width="20.28515625" style="251" customWidth="1"/>
    <col min="5548" max="5548" width="3" style="251" bestFit="1" customWidth="1"/>
    <col min="5549" max="5550" width="8" style="251" bestFit="1" customWidth="1"/>
    <col min="5551" max="5551" width="8" style="251" customWidth="1"/>
    <col min="5552" max="5553" width="8" style="251" bestFit="1" customWidth="1"/>
    <col min="5554" max="5554" width="8" style="251" customWidth="1"/>
    <col min="5555" max="5557" width="8" style="251" bestFit="1" customWidth="1"/>
    <col min="5558" max="5558" width="8" style="251" customWidth="1"/>
    <col min="5559" max="5561" width="8" style="251" bestFit="1" customWidth="1"/>
    <col min="5562" max="5562" width="19.7109375" style="251" customWidth="1"/>
    <col min="5563" max="5563" width="3" style="251" bestFit="1" customWidth="1"/>
    <col min="5564" max="5574" width="8" style="251" bestFit="1" customWidth="1"/>
    <col min="5575" max="5575" width="0" style="251" hidden="1" customWidth="1"/>
    <col min="5576" max="5576" width="19.7109375" style="251" customWidth="1"/>
    <col min="5577" max="5577" width="3" style="251" bestFit="1" customWidth="1"/>
    <col min="5578" max="5587" width="8" style="251" bestFit="1" customWidth="1"/>
    <col min="5588" max="5588" width="0" style="251" hidden="1" customWidth="1"/>
    <col min="5589" max="5589" width="20.28515625" style="251" customWidth="1"/>
    <col min="5590" max="5590" width="3" style="251" bestFit="1" customWidth="1"/>
    <col min="5591" max="5601" width="8" style="251" bestFit="1" customWidth="1"/>
    <col min="5602" max="5602" width="19.5703125" style="251" customWidth="1"/>
    <col min="5603" max="5603" width="3" style="251" bestFit="1" customWidth="1"/>
    <col min="5604" max="5613" width="8" style="251" bestFit="1" customWidth="1"/>
    <col min="5614" max="5614" width="19.7109375" style="251" customWidth="1"/>
    <col min="5615" max="5615" width="3" style="251" bestFit="1" customWidth="1"/>
    <col min="5616" max="5626" width="8" style="251" bestFit="1" customWidth="1"/>
    <col min="5627" max="5627" width="20" style="251" customWidth="1"/>
    <col min="5628" max="5628" width="3.28515625" style="251" customWidth="1"/>
    <col min="5629" max="5637" width="8" style="251" bestFit="1" customWidth="1"/>
    <col min="5638" max="5638" width="22.28515625" style="251" bestFit="1" customWidth="1"/>
    <col min="5639" max="5750" width="9.28515625" style="251"/>
    <col min="5751" max="5751" width="18.7109375" style="251" customWidth="1"/>
    <col min="5752" max="5754" width="0" style="251" hidden="1" customWidth="1"/>
    <col min="5755" max="5755" width="3" style="251" bestFit="1" customWidth="1"/>
    <col min="5756" max="5757" width="8" style="251" bestFit="1" customWidth="1"/>
    <col min="5758" max="5758" width="9" style="251" customWidth="1"/>
    <col min="5759" max="5765" width="8" style="251" bestFit="1" customWidth="1"/>
    <col min="5766" max="5766" width="18.5703125" style="251" customWidth="1"/>
    <col min="5767" max="5767" width="3" style="251" bestFit="1" customWidth="1"/>
    <col min="5768" max="5768" width="8" style="251" bestFit="1" customWidth="1"/>
    <col min="5769" max="5769" width="8.28515625" style="251" customWidth="1"/>
    <col min="5770" max="5773" width="8" style="251" bestFit="1" customWidth="1"/>
    <col min="5774" max="5774" width="0" style="251" hidden="1" customWidth="1"/>
    <col min="5775" max="5775" width="8" style="251" bestFit="1" customWidth="1"/>
    <col min="5776" max="5777" width="8" style="251" customWidth="1"/>
    <col min="5778" max="5778" width="8" style="251" bestFit="1" customWidth="1"/>
    <col min="5779" max="5779" width="19.7109375" style="251" customWidth="1"/>
    <col min="5780" max="5780" width="3" style="251" customWidth="1"/>
    <col min="5781" max="5781" width="8" style="251" customWidth="1"/>
    <col min="5782" max="5784" width="8" style="251" bestFit="1" customWidth="1"/>
    <col min="5785" max="5785" width="0" style="251" hidden="1" customWidth="1"/>
    <col min="5786" max="5786" width="8" style="251" bestFit="1" customWidth="1"/>
    <col min="5787" max="5789" width="8" style="251" customWidth="1"/>
    <col min="5790" max="5791" width="8" style="251" bestFit="1" customWidth="1"/>
    <col min="5792" max="5792" width="20.28515625" style="251" customWidth="1"/>
    <col min="5793" max="5793" width="3" style="251" bestFit="1" customWidth="1"/>
    <col min="5794" max="5796" width="8" style="251" bestFit="1" customWidth="1"/>
    <col min="5797" max="5797" width="8" style="251" customWidth="1"/>
    <col min="5798" max="5798" width="9" style="251" customWidth="1"/>
    <col min="5799" max="5799" width="8" style="251" customWidth="1"/>
    <col min="5800" max="5800" width="8" style="251" bestFit="1" customWidth="1"/>
    <col min="5801" max="5801" width="8" style="251" customWidth="1"/>
    <col min="5802" max="5802" width="8" style="251" bestFit="1" customWidth="1"/>
    <col min="5803" max="5803" width="20.28515625" style="251" customWidth="1"/>
    <col min="5804" max="5804" width="3" style="251" bestFit="1" customWidth="1"/>
    <col min="5805" max="5806" width="8" style="251" bestFit="1" customWidth="1"/>
    <col min="5807" max="5807" width="8" style="251" customWidth="1"/>
    <col min="5808" max="5809" width="8" style="251" bestFit="1" customWidth="1"/>
    <col min="5810" max="5810" width="8" style="251" customWidth="1"/>
    <col min="5811" max="5813" width="8" style="251" bestFit="1" customWidth="1"/>
    <col min="5814" max="5814" width="8" style="251" customWidth="1"/>
    <col min="5815" max="5817" width="8" style="251" bestFit="1" customWidth="1"/>
    <col min="5818" max="5818" width="19.7109375" style="251" customWidth="1"/>
    <col min="5819" max="5819" width="3" style="251" bestFit="1" customWidth="1"/>
    <col min="5820" max="5830" width="8" style="251" bestFit="1" customWidth="1"/>
    <col min="5831" max="5831" width="0" style="251" hidden="1" customWidth="1"/>
    <col min="5832" max="5832" width="19.7109375" style="251" customWidth="1"/>
    <col min="5833" max="5833" width="3" style="251" bestFit="1" customWidth="1"/>
    <col min="5834" max="5843" width="8" style="251" bestFit="1" customWidth="1"/>
    <col min="5844" max="5844" width="0" style="251" hidden="1" customWidth="1"/>
    <col min="5845" max="5845" width="20.28515625" style="251" customWidth="1"/>
    <col min="5846" max="5846" width="3" style="251" bestFit="1" customWidth="1"/>
    <col min="5847" max="5857" width="8" style="251" bestFit="1" customWidth="1"/>
    <col min="5858" max="5858" width="19.5703125" style="251" customWidth="1"/>
    <col min="5859" max="5859" width="3" style="251" bestFit="1" customWidth="1"/>
    <col min="5860" max="5869" width="8" style="251" bestFit="1" customWidth="1"/>
    <col min="5870" max="5870" width="19.7109375" style="251" customWidth="1"/>
    <col min="5871" max="5871" width="3" style="251" bestFit="1" customWidth="1"/>
    <col min="5872" max="5882" width="8" style="251" bestFit="1" customWidth="1"/>
    <col min="5883" max="5883" width="20" style="251" customWidth="1"/>
    <col min="5884" max="5884" width="3.28515625" style="251" customWidth="1"/>
    <col min="5885" max="5893" width="8" style="251" bestFit="1" customWidth="1"/>
    <col min="5894" max="5894" width="22.28515625" style="251" bestFit="1" customWidth="1"/>
    <col min="5895" max="6006" width="9.28515625" style="251"/>
    <col min="6007" max="6007" width="18.7109375" style="251" customWidth="1"/>
    <col min="6008" max="6010" width="0" style="251" hidden="1" customWidth="1"/>
    <col min="6011" max="6011" width="3" style="251" bestFit="1" customWidth="1"/>
    <col min="6012" max="6013" width="8" style="251" bestFit="1" customWidth="1"/>
    <col min="6014" max="6014" width="9" style="251" customWidth="1"/>
    <col min="6015" max="6021" width="8" style="251" bestFit="1" customWidth="1"/>
    <col min="6022" max="6022" width="18.5703125" style="251" customWidth="1"/>
    <col min="6023" max="6023" width="3" style="251" bestFit="1" customWidth="1"/>
    <col min="6024" max="6024" width="8" style="251" bestFit="1" customWidth="1"/>
    <col min="6025" max="6025" width="8.28515625" style="251" customWidth="1"/>
    <col min="6026" max="6029" width="8" style="251" bestFit="1" customWidth="1"/>
    <col min="6030" max="6030" width="0" style="251" hidden="1" customWidth="1"/>
    <col min="6031" max="6031" width="8" style="251" bestFit="1" customWidth="1"/>
    <col min="6032" max="6033" width="8" style="251" customWidth="1"/>
    <col min="6034" max="6034" width="8" style="251" bestFit="1" customWidth="1"/>
    <col min="6035" max="6035" width="19.7109375" style="251" customWidth="1"/>
    <col min="6036" max="6036" width="3" style="251" customWidth="1"/>
    <col min="6037" max="6037" width="8" style="251" customWidth="1"/>
    <col min="6038" max="6040" width="8" style="251" bestFit="1" customWidth="1"/>
    <col min="6041" max="6041" width="0" style="251" hidden="1" customWidth="1"/>
    <col min="6042" max="6042" width="8" style="251" bestFit="1" customWidth="1"/>
    <col min="6043" max="6045" width="8" style="251" customWidth="1"/>
    <col min="6046" max="6047" width="8" style="251" bestFit="1" customWidth="1"/>
    <col min="6048" max="6048" width="20.28515625" style="251" customWidth="1"/>
    <col min="6049" max="6049" width="3" style="251" bestFit="1" customWidth="1"/>
    <col min="6050" max="6052" width="8" style="251" bestFit="1" customWidth="1"/>
    <col min="6053" max="6053" width="8" style="251" customWidth="1"/>
    <col min="6054" max="6054" width="9" style="251" customWidth="1"/>
    <col min="6055" max="6055" width="8" style="251" customWidth="1"/>
    <col min="6056" max="6056" width="8" style="251" bestFit="1" customWidth="1"/>
    <col min="6057" max="6057" width="8" style="251" customWidth="1"/>
    <col min="6058" max="6058" width="8" style="251" bestFit="1" customWidth="1"/>
    <col min="6059" max="6059" width="20.28515625" style="251" customWidth="1"/>
    <col min="6060" max="6060" width="3" style="251" bestFit="1" customWidth="1"/>
    <col min="6061" max="6062" width="8" style="251" bestFit="1" customWidth="1"/>
    <col min="6063" max="6063" width="8" style="251" customWidth="1"/>
    <col min="6064" max="6065" width="8" style="251" bestFit="1" customWidth="1"/>
    <col min="6066" max="6066" width="8" style="251" customWidth="1"/>
    <col min="6067" max="6069" width="8" style="251" bestFit="1" customWidth="1"/>
    <col min="6070" max="6070" width="8" style="251" customWidth="1"/>
    <col min="6071" max="6073" width="8" style="251" bestFit="1" customWidth="1"/>
    <col min="6074" max="6074" width="19.7109375" style="251" customWidth="1"/>
    <col min="6075" max="6075" width="3" style="251" bestFit="1" customWidth="1"/>
    <col min="6076" max="6086" width="8" style="251" bestFit="1" customWidth="1"/>
    <col min="6087" max="6087" width="0" style="251" hidden="1" customWidth="1"/>
    <col min="6088" max="6088" width="19.7109375" style="251" customWidth="1"/>
    <col min="6089" max="6089" width="3" style="251" bestFit="1" customWidth="1"/>
    <col min="6090" max="6099" width="8" style="251" bestFit="1" customWidth="1"/>
    <col min="6100" max="6100" width="0" style="251" hidden="1" customWidth="1"/>
    <col min="6101" max="6101" width="20.28515625" style="251" customWidth="1"/>
    <col min="6102" max="6102" width="3" style="251" bestFit="1" customWidth="1"/>
    <col min="6103" max="6113" width="8" style="251" bestFit="1" customWidth="1"/>
    <col min="6114" max="6114" width="19.5703125" style="251" customWidth="1"/>
    <col min="6115" max="6115" width="3" style="251" bestFit="1" customWidth="1"/>
    <col min="6116" max="6125" width="8" style="251" bestFit="1" customWidth="1"/>
    <col min="6126" max="6126" width="19.7109375" style="251" customWidth="1"/>
    <col min="6127" max="6127" width="3" style="251" bestFit="1" customWidth="1"/>
    <col min="6128" max="6138" width="8" style="251" bestFit="1" customWidth="1"/>
    <col min="6139" max="6139" width="20" style="251" customWidth="1"/>
    <col min="6140" max="6140" width="3.28515625" style="251" customWidth="1"/>
    <col min="6141" max="6149" width="8" style="251" bestFit="1" customWidth="1"/>
    <col min="6150" max="6150" width="22.28515625" style="251" bestFit="1" customWidth="1"/>
    <col min="6151" max="6262" width="9.28515625" style="251"/>
    <col min="6263" max="6263" width="18.7109375" style="251" customWidth="1"/>
    <col min="6264" max="6266" width="0" style="251" hidden="1" customWidth="1"/>
    <col min="6267" max="6267" width="3" style="251" bestFit="1" customWidth="1"/>
    <col min="6268" max="6269" width="8" style="251" bestFit="1" customWidth="1"/>
    <col min="6270" max="6270" width="9" style="251" customWidth="1"/>
    <col min="6271" max="6277" width="8" style="251" bestFit="1" customWidth="1"/>
    <col min="6278" max="6278" width="18.5703125" style="251" customWidth="1"/>
    <col min="6279" max="6279" width="3" style="251" bestFit="1" customWidth="1"/>
    <col min="6280" max="6280" width="8" style="251" bestFit="1" customWidth="1"/>
    <col min="6281" max="6281" width="8.28515625" style="251" customWidth="1"/>
    <col min="6282" max="6285" width="8" style="251" bestFit="1" customWidth="1"/>
    <col min="6286" max="6286" width="0" style="251" hidden="1" customWidth="1"/>
    <col min="6287" max="6287" width="8" style="251" bestFit="1" customWidth="1"/>
    <col min="6288" max="6289" width="8" style="251" customWidth="1"/>
    <col min="6290" max="6290" width="8" style="251" bestFit="1" customWidth="1"/>
    <col min="6291" max="6291" width="19.7109375" style="251" customWidth="1"/>
    <col min="6292" max="6292" width="3" style="251" customWidth="1"/>
    <col min="6293" max="6293" width="8" style="251" customWidth="1"/>
    <col min="6294" max="6296" width="8" style="251" bestFit="1" customWidth="1"/>
    <col min="6297" max="6297" width="0" style="251" hidden="1" customWidth="1"/>
    <col min="6298" max="6298" width="8" style="251" bestFit="1" customWidth="1"/>
    <col min="6299" max="6301" width="8" style="251" customWidth="1"/>
    <col min="6302" max="6303" width="8" style="251" bestFit="1" customWidth="1"/>
    <col min="6304" max="6304" width="20.28515625" style="251" customWidth="1"/>
    <col min="6305" max="6305" width="3" style="251" bestFit="1" customWidth="1"/>
    <col min="6306" max="6308" width="8" style="251" bestFit="1" customWidth="1"/>
    <col min="6309" max="6309" width="8" style="251" customWidth="1"/>
    <col min="6310" max="6310" width="9" style="251" customWidth="1"/>
    <col min="6311" max="6311" width="8" style="251" customWidth="1"/>
    <col min="6312" max="6312" width="8" style="251" bestFit="1" customWidth="1"/>
    <col min="6313" max="6313" width="8" style="251" customWidth="1"/>
    <col min="6314" max="6314" width="8" style="251" bestFit="1" customWidth="1"/>
    <col min="6315" max="6315" width="20.28515625" style="251" customWidth="1"/>
    <col min="6316" max="6316" width="3" style="251" bestFit="1" customWidth="1"/>
    <col min="6317" max="6318" width="8" style="251" bestFit="1" customWidth="1"/>
    <col min="6319" max="6319" width="8" style="251" customWidth="1"/>
    <col min="6320" max="6321" width="8" style="251" bestFit="1" customWidth="1"/>
    <col min="6322" max="6322" width="8" style="251" customWidth="1"/>
    <col min="6323" max="6325" width="8" style="251" bestFit="1" customWidth="1"/>
    <col min="6326" max="6326" width="8" style="251" customWidth="1"/>
    <col min="6327" max="6329" width="8" style="251" bestFit="1" customWidth="1"/>
    <col min="6330" max="6330" width="19.7109375" style="251" customWidth="1"/>
    <col min="6331" max="6331" width="3" style="251" bestFit="1" customWidth="1"/>
    <col min="6332" max="6342" width="8" style="251" bestFit="1" customWidth="1"/>
    <col min="6343" max="6343" width="0" style="251" hidden="1" customWidth="1"/>
    <col min="6344" max="6344" width="19.7109375" style="251" customWidth="1"/>
    <col min="6345" max="6345" width="3" style="251" bestFit="1" customWidth="1"/>
    <col min="6346" max="6355" width="8" style="251" bestFit="1" customWidth="1"/>
    <col min="6356" max="6356" width="0" style="251" hidden="1" customWidth="1"/>
    <col min="6357" max="6357" width="20.28515625" style="251" customWidth="1"/>
    <col min="6358" max="6358" width="3" style="251" bestFit="1" customWidth="1"/>
    <col min="6359" max="6369" width="8" style="251" bestFit="1" customWidth="1"/>
    <col min="6370" max="6370" width="19.5703125" style="251" customWidth="1"/>
    <col min="6371" max="6371" width="3" style="251" bestFit="1" customWidth="1"/>
    <col min="6372" max="6381" width="8" style="251" bestFit="1" customWidth="1"/>
    <col min="6382" max="6382" width="19.7109375" style="251" customWidth="1"/>
    <col min="6383" max="6383" width="3" style="251" bestFit="1" customWidth="1"/>
    <col min="6384" max="6394" width="8" style="251" bestFit="1" customWidth="1"/>
    <col min="6395" max="6395" width="20" style="251" customWidth="1"/>
    <col min="6396" max="6396" width="3.28515625" style="251" customWidth="1"/>
    <col min="6397" max="6405" width="8" style="251" bestFit="1" customWidth="1"/>
    <col min="6406" max="6406" width="22.28515625" style="251" bestFit="1" customWidth="1"/>
    <col min="6407" max="6518" width="9.28515625" style="251"/>
    <col min="6519" max="6519" width="18.7109375" style="251" customWidth="1"/>
    <col min="6520" max="6522" width="0" style="251" hidden="1" customWidth="1"/>
    <col min="6523" max="6523" width="3" style="251" bestFit="1" customWidth="1"/>
    <col min="6524" max="6525" width="8" style="251" bestFit="1" customWidth="1"/>
    <col min="6526" max="6526" width="9" style="251" customWidth="1"/>
    <col min="6527" max="6533" width="8" style="251" bestFit="1" customWidth="1"/>
    <col min="6534" max="6534" width="18.5703125" style="251" customWidth="1"/>
    <col min="6535" max="6535" width="3" style="251" bestFit="1" customWidth="1"/>
    <col min="6536" max="6536" width="8" style="251" bestFit="1" customWidth="1"/>
    <col min="6537" max="6537" width="8.28515625" style="251" customWidth="1"/>
    <col min="6538" max="6541" width="8" style="251" bestFit="1" customWidth="1"/>
    <col min="6542" max="6542" width="0" style="251" hidden="1" customWidth="1"/>
    <col min="6543" max="6543" width="8" style="251" bestFit="1" customWidth="1"/>
    <col min="6544" max="6545" width="8" style="251" customWidth="1"/>
    <col min="6546" max="6546" width="8" style="251" bestFit="1" customWidth="1"/>
    <col min="6547" max="6547" width="19.7109375" style="251" customWidth="1"/>
    <col min="6548" max="6548" width="3" style="251" customWidth="1"/>
    <col min="6549" max="6549" width="8" style="251" customWidth="1"/>
    <col min="6550" max="6552" width="8" style="251" bestFit="1" customWidth="1"/>
    <col min="6553" max="6553" width="0" style="251" hidden="1" customWidth="1"/>
    <col min="6554" max="6554" width="8" style="251" bestFit="1" customWidth="1"/>
    <col min="6555" max="6557" width="8" style="251" customWidth="1"/>
    <col min="6558" max="6559" width="8" style="251" bestFit="1" customWidth="1"/>
    <col min="6560" max="6560" width="20.28515625" style="251" customWidth="1"/>
    <col min="6561" max="6561" width="3" style="251" bestFit="1" customWidth="1"/>
    <col min="6562" max="6564" width="8" style="251" bestFit="1" customWidth="1"/>
    <col min="6565" max="6565" width="8" style="251" customWidth="1"/>
    <col min="6566" max="6566" width="9" style="251" customWidth="1"/>
    <col min="6567" max="6567" width="8" style="251" customWidth="1"/>
    <col min="6568" max="6568" width="8" style="251" bestFit="1" customWidth="1"/>
    <col min="6569" max="6569" width="8" style="251" customWidth="1"/>
    <col min="6570" max="6570" width="8" style="251" bestFit="1" customWidth="1"/>
    <col min="6571" max="6571" width="20.28515625" style="251" customWidth="1"/>
    <col min="6572" max="6572" width="3" style="251" bestFit="1" customWidth="1"/>
    <col min="6573" max="6574" width="8" style="251" bestFit="1" customWidth="1"/>
    <col min="6575" max="6575" width="8" style="251" customWidth="1"/>
    <col min="6576" max="6577" width="8" style="251" bestFit="1" customWidth="1"/>
    <col min="6578" max="6578" width="8" style="251" customWidth="1"/>
    <col min="6579" max="6581" width="8" style="251" bestFit="1" customWidth="1"/>
    <col min="6582" max="6582" width="8" style="251" customWidth="1"/>
    <col min="6583" max="6585" width="8" style="251" bestFit="1" customWidth="1"/>
    <col min="6586" max="6586" width="19.7109375" style="251" customWidth="1"/>
    <col min="6587" max="6587" width="3" style="251" bestFit="1" customWidth="1"/>
    <col min="6588" max="6598" width="8" style="251" bestFit="1" customWidth="1"/>
    <col min="6599" max="6599" width="0" style="251" hidden="1" customWidth="1"/>
    <col min="6600" max="6600" width="19.7109375" style="251" customWidth="1"/>
    <col min="6601" max="6601" width="3" style="251" bestFit="1" customWidth="1"/>
    <col min="6602" max="6611" width="8" style="251" bestFit="1" customWidth="1"/>
    <col min="6612" max="6612" width="0" style="251" hidden="1" customWidth="1"/>
    <col min="6613" max="6613" width="20.28515625" style="251" customWidth="1"/>
    <col min="6614" max="6614" width="3" style="251" bestFit="1" customWidth="1"/>
    <col min="6615" max="6625" width="8" style="251" bestFit="1" customWidth="1"/>
    <col min="6626" max="6626" width="19.5703125" style="251" customWidth="1"/>
    <col min="6627" max="6627" width="3" style="251" bestFit="1" customWidth="1"/>
    <col min="6628" max="6637" width="8" style="251" bestFit="1" customWidth="1"/>
    <col min="6638" max="6638" width="19.7109375" style="251" customWidth="1"/>
    <col min="6639" max="6639" width="3" style="251" bestFit="1" customWidth="1"/>
    <col min="6640" max="6650" width="8" style="251" bestFit="1" customWidth="1"/>
    <col min="6651" max="6651" width="20" style="251" customWidth="1"/>
    <col min="6652" max="6652" width="3.28515625" style="251" customWidth="1"/>
    <col min="6653" max="6661" width="8" style="251" bestFit="1" customWidth="1"/>
    <col min="6662" max="6662" width="22.28515625" style="251" bestFit="1" customWidth="1"/>
    <col min="6663" max="6774" width="9.28515625" style="251"/>
    <col min="6775" max="6775" width="18.7109375" style="251" customWidth="1"/>
    <col min="6776" max="6778" width="0" style="251" hidden="1" customWidth="1"/>
    <col min="6779" max="6779" width="3" style="251" bestFit="1" customWidth="1"/>
    <col min="6780" max="6781" width="8" style="251" bestFit="1" customWidth="1"/>
    <col min="6782" max="6782" width="9" style="251" customWidth="1"/>
    <col min="6783" max="6789" width="8" style="251" bestFit="1" customWidth="1"/>
    <col min="6790" max="6790" width="18.5703125" style="251" customWidth="1"/>
    <col min="6791" max="6791" width="3" style="251" bestFit="1" customWidth="1"/>
    <col min="6792" max="6792" width="8" style="251" bestFit="1" customWidth="1"/>
    <col min="6793" max="6793" width="8.28515625" style="251" customWidth="1"/>
    <col min="6794" max="6797" width="8" style="251" bestFit="1" customWidth="1"/>
    <col min="6798" max="6798" width="0" style="251" hidden="1" customWidth="1"/>
    <col min="6799" max="6799" width="8" style="251" bestFit="1" customWidth="1"/>
    <col min="6800" max="6801" width="8" style="251" customWidth="1"/>
    <col min="6802" max="6802" width="8" style="251" bestFit="1" customWidth="1"/>
    <col min="6803" max="6803" width="19.7109375" style="251" customWidth="1"/>
    <col min="6804" max="6804" width="3" style="251" customWidth="1"/>
    <col min="6805" max="6805" width="8" style="251" customWidth="1"/>
    <col min="6806" max="6808" width="8" style="251" bestFit="1" customWidth="1"/>
    <col min="6809" max="6809" width="0" style="251" hidden="1" customWidth="1"/>
    <col min="6810" max="6810" width="8" style="251" bestFit="1" customWidth="1"/>
    <col min="6811" max="6813" width="8" style="251" customWidth="1"/>
    <col min="6814" max="6815" width="8" style="251" bestFit="1" customWidth="1"/>
    <col min="6816" max="6816" width="20.28515625" style="251" customWidth="1"/>
    <col min="6817" max="6817" width="3" style="251" bestFit="1" customWidth="1"/>
    <col min="6818" max="6820" width="8" style="251" bestFit="1" customWidth="1"/>
    <col min="6821" max="6821" width="8" style="251" customWidth="1"/>
    <col min="6822" max="6822" width="9" style="251" customWidth="1"/>
    <col min="6823" max="6823" width="8" style="251" customWidth="1"/>
    <col min="6824" max="6824" width="8" style="251" bestFit="1" customWidth="1"/>
    <col min="6825" max="6825" width="8" style="251" customWidth="1"/>
    <col min="6826" max="6826" width="8" style="251" bestFit="1" customWidth="1"/>
    <col min="6827" max="6827" width="20.28515625" style="251" customWidth="1"/>
    <col min="6828" max="6828" width="3" style="251" bestFit="1" customWidth="1"/>
    <col min="6829" max="6830" width="8" style="251" bestFit="1" customWidth="1"/>
    <col min="6831" max="6831" width="8" style="251" customWidth="1"/>
    <col min="6832" max="6833" width="8" style="251" bestFit="1" customWidth="1"/>
    <col min="6834" max="6834" width="8" style="251" customWidth="1"/>
    <col min="6835" max="6837" width="8" style="251" bestFit="1" customWidth="1"/>
    <col min="6838" max="6838" width="8" style="251" customWidth="1"/>
    <col min="6839" max="6841" width="8" style="251" bestFit="1" customWidth="1"/>
    <col min="6842" max="6842" width="19.7109375" style="251" customWidth="1"/>
    <col min="6843" max="6843" width="3" style="251" bestFit="1" customWidth="1"/>
    <col min="6844" max="6854" width="8" style="251" bestFit="1" customWidth="1"/>
    <col min="6855" max="6855" width="0" style="251" hidden="1" customWidth="1"/>
    <col min="6856" max="6856" width="19.7109375" style="251" customWidth="1"/>
    <col min="6857" max="6857" width="3" style="251" bestFit="1" customWidth="1"/>
    <col min="6858" max="6867" width="8" style="251" bestFit="1" customWidth="1"/>
    <col min="6868" max="6868" width="0" style="251" hidden="1" customWidth="1"/>
    <col min="6869" max="6869" width="20.28515625" style="251" customWidth="1"/>
    <col min="6870" max="6870" width="3" style="251" bestFit="1" customWidth="1"/>
    <col min="6871" max="6881" width="8" style="251" bestFit="1" customWidth="1"/>
    <col min="6882" max="6882" width="19.5703125" style="251" customWidth="1"/>
    <col min="6883" max="6883" width="3" style="251" bestFit="1" customWidth="1"/>
    <col min="6884" max="6893" width="8" style="251" bestFit="1" customWidth="1"/>
    <col min="6894" max="6894" width="19.7109375" style="251" customWidth="1"/>
    <col min="6895" max="6895" width="3" style="251" bestFit="1" customWidth="1"/>
    <col min="6896" max="6906" width="8" style="251" bestFit="1" customWidth="1"/>
    <col min="6907" max="6907" width="20" style="251" customWidth="1"/>
    <col min="6908" max="6908" width="3.28515625" style="251" customWidth="1"/>
    <col min="6909" max="6917" width="8" style="251" bestFit="1" customWidth="1"/>
    <col min="6918" max="6918" width="22.28515625" style="251" bestFit="1" customWidth="1"/>
    <col min="6919" max="7030" width="9.28515625" style="251"/>
    <col min="7031" max="7031" width="18.7109375" style="251" customWidth="1"/>
    <col min="7032" max="7034" width="0" style="251" hidden="1" customWidth="1"/>
    <col min="7035" max="7035" width="3" style="251" bestFit="1" customWidth="1"/>
    <col min="7036" max="7037" width="8" style="251" bestFit="1" customWidth="1"/>
    <col min="7038" max="7038" width="9" style="251" customWidth="1"/>
    <col min="7039" max="7045" width="8" style="251" bestFit="1" customWidth="1"/>
    <col min="7046" max="7046" width="18.5703125" style="251" customWidth="1"/>
    <col min="7047" max="7047" width="3" style="251" bestFit="1" customWidth="1"/>
    <col min="7048" max="7048" width="8" style="251" bestFit="1" customWidth="1"/>
    <col min="7049" max="7049" width="8.28515625" style="251" customWidth="1"/>
    <col min="7050" max="7053" width="8" style="251" bestFit="1" customWidth="1"/>
    <col min="7054" max="7054" width="0" style="251" hidden="1" customWidth="1"/>
    <col min="7055" max="7055" width="8" style="251" bestFit="1" customWidth="1"/>
    <col min="7056" max="7057" width="8" style="251" customWidth="1"/>
    <col min="7058" max="7058" width="8" style="251" bestFit="1" customWidth="1"/>
    <col min="7059" max="7059" width="19.7109375" style="251" customWidth="1"/>
    <col min="7060" max="7060" width="3" style="251" customWidth="1"/>
    <col min="7061" max="7061" width="8" style="251" customWidth="1"/>
    <col min="7062" max="7064" width="8" style="251" bestFit="1" customWidth="1"/>
    <col min="7065" max="7065" width="0" style="251" hidden="1" customWidth="1"/>
    <col min="7066" max="7066" width="8" style="251" bestFit="1" customWidth="1"/>
    <col min="7067" max="7069" width="8" style="251" customWidth="1"/>
    <col min="7070" max="7071" width="8" style="251" bestFit="1" customWidth="1"/>
    <col min="7072" max="7072" width="20.28515625" style="251" customWidth="1"/>
    <col min="7073" max="7073" width="3" style="251" bestFit="1" customWidth="1"/>
    <col min="7074" max="7076" width="8" style="251" bestFit="1" customWidth="1"/>
    <col min="7077" max="7077" width="8" style="251" customWidth="1"/>
    <col min="7078" max="7078" width="9" style="251" customWidth="1"/>
    <col min="7079" max="7079" width="8" style="251" customWidth="1"/>
    <col min="7080" max="7080" width="8" style="251" bestFit="1" customWidth="1"/>
    <col min="7081" max="7081" width="8" style="251" customWidth="1"/>
    <col min="7082" max="7082" width="8" style="251" bestFit="1" customWidth="1"/>
    <col min="7083" max="7083" width="20.28515625" style="251" customWidth="1"/>
    <col min="7084" max="7084" width="3" style="251" bestFit="1" customWidth="1"/>
    <col min="7085" max="7086" width="8" style="251" bestFit="1" customWidth="1"/>
    <col min="7087" max="7087" width="8" style="251" customWidth="1"/>
    <col min="7088" max="7089" width="8" style="251" bestFit="1" customWidth="1"/>
    <col min="7090" max="7090" width="8" style="251" customWidth="1"/>
    <col min="7091" max="7093" width="8" style="251" bestFit="1" customWidth="1"/>
    <col min="7094" max="7094" width="8" style="251" customWidth="1"/>
    <col min="7095" max="7097" width="8" style="251" bestFit="1" customWidth="1"/>
    <col min="7098" max="7098" width="19.7109375" style="251" customWidth="1"/>
    <col min="7099" max="7099" width="3" style="251" bestFit="1" customWidth="1"/>
    <col min="7100" max="7110" width="8" style="251" bestFit="1" customWidth="1"/>
    <col min="7111" max="7111" width="0" style="251" hidden="1" customWidth="1"/>
    <col min="7112" max="7112" width="19.7109375" style="251" customWidth="1"/>
    <col min="7113" max="7113" width="3" style="251" bestFit="1" customWidth="1"/>
    <col min="7114" max="7123" width="8" style="251" bestFit="1" customWidth="1"/>
    <col min="7124" max="7124" width="0" style="251" hidden="1" customWidth="1"/>
    <col min="7125" max="7125" width="20.28515625" style="251" customWidth="1"/>
    <col min="7126" max="7126" width="3" style="251" bestFit="1" customWidth="1"/>
    <col min="7127" max="7137" width="8" style="251" bestFit="1" customWidth="1"/>
    <col min="7138" max="7138" width="19.5703125" style="251" customWidth="1"/>
    <col min="7139" max="7139" width="3" style="251" bestFit="1" customWidth="1"/>
    <col min="7140" max="7149" width="8" style="251" bestFit="1" customWidth="1"/>
    <col min="7150" max="7150" width="19.7109375" style="251" customWidth="1"/>
    <col min="7151" max="7151" width="3" style="251" bestFit="1" customWidth="1"/>
    <col min="7152" max="7162" width="8" style="251" bestFit="1" customWidth="1"/>
    <col min="7163" max="7163" width="20" style="251" customWidth="1"/>
    <col min="7164" max="7164" width="3.28515625" style="251" customWidth="1"/>
    <col min="7165" max="7173" width="8" style="251" bestFit="1" customWidth="1"/>
    <col min="7174" max="7174" width="22.28515625" style="251" bestFit="1" customWidth="1"/>
    <col min="7175" max="7286" width="9.28515625" style="251"/>
    <col min="7287" max="7287" width="18.7109375" style="251" customWidth="1"/>
    <col min="7288" max="7290" width="0" style="251" hidden="1" customWidth="1"/>
    <col min="7291" max="7291" width="3" style="251" bestFit="1" customWidth="1"/>
    <col min="7292" max="7293" width="8" style="251" bestFit="1" customWidth="1"/>
    <col min="7294" max="7294" width="9" style="251" customWidth="1"/>
    <col min="7295" max="7301" width="8" style="251" bestFit="1" customWidth="1"/>
    <col min="7302" max="7302" width="18.5703125" style="251" customWidth="1"/>
    <col min="7303" max="7303" width="3" style="251" bestFit="1" customWidth="1"/>
    <col min="7304" max="7304" width="8" style="251" bestFit="1" customWidth="1"/>
    <col min="7305" max="7305" width="8.28515625" style="251" customWidth="1"/>
    <col min="7306" max="7309" width="8" style="251" bestFit="1" customWidth="1"/>
    <col min="7310" max="7310" width="0" style="251" hidden="1" customWidth="1"/>
    <col min="7311" max="7311" width="8" style="251" bestFit="1" customWidth="1"/>
    <col min="7312" max="7313" width="8" style="251" customWidth="1"/>
    <col min="7314" max="7314" width="8" style="251" bestFit="1" customWidth="1"/>
    <col min="7315" max="7315" width="19.7109375" style="251" customWidth="1"/>
    <col min="7316" max="7316" width="3" style="251" customWidth="1"/>
    <col min="7317" max="7317" width="8" style="251" customWidth="1"/>
    <col min="7318" max="7320" width="8" style="251" bestFit="1" customWidth="1"/>
    <col min="7321" max="7321" width="0" style="251" hidden="1" customWidth="1"/>
    <col min="7322" max="7322" width="8" style="251" bestFit="1" customWidth="1"/>
    <col min="7323" max="7325" width="8" style="251" customWidth="1"/>
    <col min="7326" max="7327" width="8" style="251" bestFit="1" customWidth="1"/>
    <col min="7328" max="7328" width="20.28515625" style="251" customWidth="1"/>
    <col min="7329" max="7329" width="3" style="251" bestFit="1" customWidth="1"/>
    <col min="7330" max="7332" width="8" style="251" bestFit="1" customWidth="1"/>
    <col min="7333" max="7333" width="8" style="251" customWidth="1"/>
    <col min="7334" max="7334" width="9" style="251" customWidth="1"/>
    <col min="7335" max="7335" width="8" style="251" customWidth="1"/>
    <col min="7336" max="7336" width="8" style="251" bestFit="1" customWidth="1"/>
    <col min="7337" max="7337" width="8" style="251" customWidth="1"/>
    <col min="7338" max="7338" width="8" style="251" bestFit="1" customWidth="1"/>
    <col min="7339" max="7339" width="20.28515625" style="251" customWidth="1"/>
    <col min="7340" max="7340" width="3" style="251" bestFit="1" customWidth="1"/>
    <col min="7341" max="7342" width="8" style="251" bestFit="1" customWidth="1"/>
    <col min="7343" max="7343" width="8" style="251" customWidth="1"/>
    <col min="7344" max="7345" width="8" style="251" bestFit="1" customWidth="1"/>
    <col min="7346" max="7346" width="8" style="251" customWidth="1"/>
    <col min="7347" max="7349" width="8" style="251" bestFit="1" customWidth="1"/>
    <col min="7350" max="7350" width="8" style="251" customWidth="1"/>
    <col min="7351" max="7353" width="8" style="251" bestFit="1" customWidth="1"/>
    <col min="7354" max="7354" width="19.7109375" style="251" customWidth="1"/>
    <col min="7355" max="7355" width="3" style="251" bestFit="1" customWidth="1"/>
    <col min="7356" max="7366" width="8" style="251" bestFit="1" customWidth="1"/>
    <col min="7367" max="7367" width="0" style="251" hidden="1" customWidth="1"/>
    <col min="7368" max="7368" width="19.7109375" style="251" customWidth="1"/>
    <col min="7369" max="7369" width="3" style="251" bestFit="1" customWidth="1"/>
    <col min="7370" max="7379" width="8" style="251" bestFit="1" customWidth="1"/>
    <col min="7380" max="7380" width="0" style="251" hidden="1" customWidth="1"/>
    <col min="7381" max="7381" width="20.28515625" style="251" customWidth="1"/>
    <col min="7382" max="7382" width="3" style="251" bestFit="1" customWidth="1"/>
    <col min="7383" max="7393" width="8" style="251" bestFit="1" customWidth="1"/>
    <col min="7394" max="7394" width="19.5703125" style="251" customWidth="1"/>
    <col min="7395" max="7395" width="3" style="251" bestFit="1" customWidth="1"/>
    <col min="7396" max="7405" width="8" style="251" bestFit="1" customWidth="1"/>
    <col min="7406" max="7406" width="19.7109375" style="251" customWidth="1"/>
    <col min="7407" max="7407" width="3" style="251" bestFit="1" customWidth="1"/>
    <col min="7408" max="7418" width="8" style="251" bestFit="1" customWidth="1"/>
    <col min="7419" max="7419" width="20" style="251" customWidth="1"/>
    <col min="7420" max="7420" width="3.28515625" style="251" customWidth="1"/>
    <col min="7421" max="7429" width="8" style="251" bestFit="1" customWidth="1"/>
    <col min="7430" max="7430" width="22.28515625" style="251" bestFit="1" customWidth="1"/>
    <col min="7431" max="7542" width="9.28515625" style="251"/>
    <col min="7543" max="7543" width="18.7109375" style="251" customWidth="1"/>
    <col min="7544" max="7546" width="0" style="251" hidden="1" customWidth="1"/>
    <col min="7547" max="7547" width="3" style="251" bestFit="1" customWidth="1"/>
    <col min="7548" max="7549" width="8" style="251" bestFit="1" customWidth="1"/>
    <col min="7550" max="7550" width="9" style="251" customWidth="1"/>
    <col min="7551" max="7557" width="8" style="251" bestFit="1" customWidth="1"/>
    <col min="7558" max="7558" width="18.5703125" style="251" customWidth="1"/>
    <col min="7559" max="7559" width="3" style="251" bestFit="1" customWidth="1"/>
    <col min="7560" max="7560" width="8" style="251" bestFit="1" customWidth="1"/>
    <col min="7561" max="7561" width="8.28515625" style="251" customWidth="1"/>
    <col min="7562" max="7565" width="8" style="251" bestFit="1" customWidth="1"/>
    <col min="7566" max="7566" width="0" style="251" hidden="1" customWidth="1"/>
    <col min="7567" max="7567" width="8" style="251" bestFit="1" customWidth="1"/>
    <col min="7568" max="7569" width="8" style="251" customWidth="1"/>
    <col min="7570" max="7570" width="8" style="251" bestFit="1" customWidth="1"/>
    <col min="7571" max="7571" width="19.7109375" style="251" customWidth="1"/>
    <col min="7572" max="7572" width="3" style="251" customWidth="1"/>
    <col min="7573" max="7573" width="8" style="251" customWidth="1"/>
    <col min="7574" max="7576" width="8" style="251" bestFit="1" customWidth="1"/>
    <col min="7577" max="7577" width="0" style="251" hidden="1" customWidth="1"/>
    <col min="7578" max="7578" width="8" style="251" bestFit="1" customWidth="1"/>
    <col min="7579" max="7581" width="8" style="251" customWidth="1"/>
    <col min="7582" max="7583" width="8" style="251" bestFit="1" customWidth="1"/>
    <col min="7584" max="7584" width="20.28515625" style="251" customWidth="1"/>
    <col min="7585" max="7585" width="3" style="251" bestFit="1" customWidth="1"/>
    <col min="7586" max="7588" width="8" style="251" bestFit="1" customWidth="1"/>
    <col min="7589" max="7589" width="8" style="251" customWidth="1"/>
    <col min="7590" max="7590" width="9" style="251" customWidth="1"/>
    <col min="7591" max="7591" width="8" style="251" customWidth="1"/>
    <col min="7592" max="7592" width="8" style="251" bestFit="1" customWidth="1"/>
    <col min="7593" max="7593" width="8" style="251" customWidth="1"/>
    <col min="7594" max="7594" width="8" style="251" bestFit="1" customWidth="1"/>
    <col min="7595" max="7595" width="20.28515625" style="251" customWidth="1"/>
    <col min="7596" max="7596" width="3" style="251" bestFit="1" customWidth="1"/>
    <col min="7597" max="7598" width="8" style="251" bestFit="1" customWidth="1"/>
    <col min="7599" max="7599" width="8" style="251" customWidth="1"/>
    <col min="7600" max="7601" width="8" style="251" bestFit="1" customWidth="1"/>
    <col min="7602" max="7602" width="8" style="251" customWidth="1"/>
    <col min="7603" max="7605" width="8" style="251" bestFit="1" customWidth="1"/>
    <col min="7606" max="7606" width="8" style="251" customWidth="1"/>
    <col min="7607" max="7609" width="8" style="251" bestFit="1" customWidth="1"/>
    <col min="7610" max="7610" width="19.7109375" style="251" customWidth="1"/>
    <col min="7611" max="7611" width="3" style="251" bestFit="1" customWidth="1"/>
    <col min="7612" max="7622" width="8" style="251" bestFit="1" customWidth="1"/>
    <col min="7623" max="7623" width="0" style="251" hidden="1" customWidth="1"/>
    <col min="7624" max="7624" width="19.7109375" style="251" customWidth="1"/>
    <col min="7625" max="7625" width="3" style="251" bestFit="1" customWidth="1"/>
    <col min="7626" max="7635" width="8" style="251" bestFit="1" customWidth="1"/>
    <col min="7636" max="7636" width="0" style="251" hidden="1" customWidth="1"/>
    <col min="7637" max="7637" width="20.28515625" style="251" customWidth="1"/>
    <col min="7638" max="7638" width="3" style="251" bestFit="1" customWidth="1"/>
    <col min="7639" max="7649" width="8" style="251" bestFit="1" customWidth="1"/>
    <col min="7650" max="7650" width="19.5703125" style="251" customWidth="1"/>
    <col min="7651" max="7651" width="3" style="251" bestFit="1" customWidth="1"/>
    <col min="7652" max="7661" width="8" style="251" bestFit="1" customWidth="1"/>
    <col min="7662" max="7662" width="19.7109375" style="251" customWidth="1"/>
    <col min="7663" max="7663" width="3" style="251" bestFit="1" customWidth="1"/>
    <col min="7664" max="7674" width="8" style="251" bestFit="1" customWidth="1"/>
    <col min="7675" max="7675" width="20" style="251" customWidth="1"/>
    <col min="7676" max="7676" width="3.28515625" style="251" customWidth="1"/>
    <col min="7677" max="7685" width="8" style="251" bestFit="1" customWidth="1"/>
    <col min="7686" max="7686" width="22.28515625" style="251" bestFit="1" customWidth="1"/>
    <col min="7687" max="7798" width="9.28515625" style="251"/>
    <col min="7799" max="7799" width="18.7109375" style="251" customWidth="1"/>
    <col min="7800" max="7802" width="0" style="251" hidden="1" customWidth="1"/>
    <col min="7803" max="7803" width="3" style="251" bestFit="1" customWidth="1"/>
    <col min="7804" max="7805" width="8" style="251" bestFit="1" customWidth="1"/>
    <col min="7806" max="7806" width="9" style="251" customWidth="1"/>
    <col min="7807" max="7813" width="8" style="251" bestFit="1" customWidth="1"/>
    <col min="7814" max="7814" width="18.5703125" style="251" customWidth="1"/>
    <col min="7815" max="7815" width="3" style="251" bestFit="1" customWidth="1"/>
    <col min="7816" max="7816" width="8" style="251" bestFit="1" customWidth="1"/>
    <col min="7817" max="7817" width="8.28515625" style="251" customWidth="1"/>
    <col min="7818" max="7821" width="8" style="251" bestFit="1" customWidth="1"/>
    <col min="7822" max="7822" width="0" style="251" hidden="1" customWidth="1"/>
    <col min="7823" max="7823" width="8" style="251" bestFit="1" customWidth="1"/>
    <col min="7824" max="7825" width="8" style="251" customWidth="1"/>
    <col min="7826" max="7826" width="8" style="251" bestFit="1" customWidth="1"/>
    <col min="7827" max="7827" width="19.7109375" style="251" customWidth="1"/>
    <col min="7828" max="7828" width="3" style="251" customWidth="1"/>
    <col min="7829" max="7829" width="8" style="251" customWidth="1"/>
    <col min="7830" max="7832" width="8" style="251" bestFit="1" customWidth="1"/>
    <col min="7833" max="7833" width="0" style="251" hidden="1" customWidth="1"/>
    <col min="7834" max="7834" width="8" style="251" bestFit="1" customWidth="1"/>
    <col min="7835" max="7837" width="8" style="251" customWidth="1"/>
    <col min="7838" max="7839" width="8" style="251" bestFit="1" customWidth="1"/>
    <col min="7840" max="7840" width="20.28515625" style="251" customWidth="1"/>
    <col min="7841" max="7841" width="3" style="251" bestFit="1" customWidth="1"/>
    <col min="7842" max="7844" width="8" style="251" bestFit="1" customWidth="1"/>
    <col min="7845" max="7845" width="8" style="251" customWidth="1"/>
    <col min="7846" max="7846" width="9" style="251" customWidth="1"/>
    <col min="7847" max="7847" width="8" style="251" customWidth="1"/>
    <col min="7848" max="7848" width="8" style="251" bestFit="1" customWidth="1"/>
    <col min="7849" max="7849" width="8" style="251" customWidth="1"/>
    <col min="7850" max="7850" width="8" style="251" bestFit="1" customWidth="1"/>
    <col min="7851" max="7851" width="20.28515625" style="251" customWidth="1"/>
    <col min="7852" max="7852" width="3" style="251" bestFit="1" customWidth="1"/>
    <col min="7853" max="7854" width="8" style="251" bestFit="1" customWidth="1"/>
    <col min="7855" max="7855" width="8" style="251" customWidth="1"/>
    <col min="7856" max="7857" width="8" style="251" bestFit="1" customWidth="1"/>
    <col min="7858" max="7858" width="8" style="251" customWidth="1"/>
    <col min="7859" max="7861" width="8" style="251" bestFit="1" customWidth="1"/>
    <col min="7862" max="7862" width="8" style="251" customWidth="1"/>
    <col min="7863" max="7865" width="8" style="251" bestFit="1" customWidth="1"/>
    <col min="7866" max="7866" width="19.7109375" style="251" customWidth="1"/>
    <col min="7867" max="7867" width="3" style="251" bestFit="1" customWidth="1"/>
    <col min="7868" max="7878" width="8" style="251" bestFit="1" customWidth="1"/>
    <col min="7879" max="7879" width="0" style="251" hidden="1" customWidth="1"/>
    <col min="7880" max="7880" width="19.7109375" style="251" customWidth="1"/>
    <col min="7881" max="7881" width="3" style="251" bestFit="1" customWidth="1"/>
    <col min="7882" max="7891" width="8" style="251" bestFit="1" customWidth="1"/>
    <col min="7892" max="7892" width="0" style="251" hidden="1" customWidth="1"/>
    <col min="7893" max="7893" width="20.28515625" style="251" customWidth="1"/>
    <col min="7894" max="7894" width="3" style="251" bestFit="1" customWidth="1"/>
    <col min="7895" max="7905" width="8" style="251" bestFit="1" customWidth="1"/>
    <col min="7906" max="7906" width="19.5703125" style="251" customWidth="1"/>
    <col min="7907" max="7907" width="3" style="251" bestFit="1" customWidth="1"/>
    <col min="7908" max="7917" width="8" style="251" bestFit="1" customWidth="1"/>
    <col min="7918" max="7918" width="19.7109375" style="251" customWidth="1"/>
    <col min="7919" max="7919" width="3" style="251" bestFit="1" customWidth="1"/>
    <col min="7920" max="7930" width="8" style="251" bestFit="1" customWidth="1"/>
    <col min="7931" max="7931" width="20" style="251" customWidth="1"/>
    <col min="7932" max="7932" width="3.28515625" style="251" customWidth="1"/>
    <col min="7933" max="7941" width="8" style="251" bestFit="1" customWidth="1"/>
    <col min="7942" max="7942" width="22.28515625" style="251" bestFit="1" customWidth="1"/>
    <col min="7943" max="8054" width="9.28515625" style="251"/>
    <col min="8055" max="8055" width="18.7109375" style="251" customWidth="1"/>
    <col min="8056" max="8058" width="0" style="251" hidden="1" customWidth="1"/>
    <col min="8059" max="8059" width="3" style="251" bestFit="1" customWidth="1"/>
    <col min="8060" max="8061" width="8" style="251" bestFit="1" customWidth="1"/>
    <col min="8062" max="8062" width="9" style="251" customWidth="1"/>
    <col min="8063" max="8069" width="8" style="251" bestFit="1" customWidth="1"/>
    <col min="8070" max="8070" width="18.5703125" style="251" customWidth="1"/>
    <col min="8071" max="8071" width="3" style="251" bestFit="1" customWidth="1"/>
    <col min="8072" max="8072" width="8" style="251" bestFit="1" customWidth="1"/>
    <col min="8073" max="8073" width="8.28515625" style="251" customWidth="1"/>
    <col min="8074" max="8077" width="8" style="251" bestFit="1" customWidth="1"/>
    <col min="8078" max="8078" width="0" style="251" hidden="1" customWidth="1"/>
    <col min="8079" max="8079" width="8" style="251" bestFit="1" customWidth="1"/>
    <col min="8080" max="8081" width="8" style="251" customWidth="1"/>
    <col min="8082" max="8082" width="8" style="251" bestFit="1" customWidth="1"/>
    <col min="8083" max="8083" width="19.7109375" style="251" customWidth="1"/>
    <col min="8084" max="8084" width="3" style="251" customWidth="1"/>
    <col min="8085" max="8085" width="8" style="251" customWidth="1"/>
    <col min="8086" max="8088" width="8" style="251" bestFit="1" customWidth="1"/>
    <col min="8089" max="8089" width="0" style="251" hidden="1" customWidth="1"/>
    <col min="8090" max="8090" width="8" style="251" bestFit="1" customWidth="1"/>
    <col min="8091" max="8093" width="8" style="251" customWidth="1"/>
    <col min="8094" max="8095" width="8" style="251" bestFit="1" customWidth="1"/>
    <col min="8096" max="8096" width="20.28515625" style="251" customWidth="1"/>
    <col min="8097" max="8097" width="3" style="251" bestFit="1" customWidth="1"/>
    <col min="8098" max="8100" width="8" style="251" bestFit="1" customWidth="1"/>
    <col min="8101" max="8101" width="8" style="251" customWidth="1"/>
    <col min="8102" max="8102" width="9" style="251" customWidth="1"/>
    <col min="8103" max="8103" width="8" style="251" customWidth="1"/>
    <col min="8104" max="8104" width="8" style="251" bestFit="1" customWidth="1"/>
    <col min="8105" max="8105" width="8" style="251" customWidth="1"/>
    <col min="8106" max="8106" width="8" style="251" bestFit="1" customWidth="1"/>
    <col min="8107" max="8107" width="20.28515625" style="251" customWidth="1"/>
    <col min="8108" max="8108" width="3" style="251" bestFit="1" customWidth="1"/>
    <col min="8109" max="8110" width="8" style="251" bestFit="1" customWidth="1"/>
    <col min="8111" max="8111" width="8" style="251" customWidth="1"/>
    <col min="8112" max="8113" width="8" style="251" bestFit="1" customWidth="1"/>
    <col min="8114" max="8114" width="8" style="251" customWidth="1"/>
    <col min="8115" max="8117" width="8" style="251" bestFit="1" customWidth="1"/>
    <col min="8118" max="8118" width="8" style="251" customWidth="1"/>
    <col min="8119" max="8121" width="8" style="251" bestFit="1" customWidth="1"/>
    <col min="8122" max="8122" width="19.7109375" style="251" customWidth="1"/>
    <col min="8123" max="8123" width="3" style="251" bestFit="1" customWidth="1"/>
    <col min="8124" max="8134" width="8" style="251" bestFit="1" customWidth="1"/>
    <col min="8135" max="8135" width="0" style="251" hidden="1" customWidth="1"/>
    <col min="8136" max="8136" width="19.7109375" style="251" customWidth="1"/>
    <col min="8137" max="8137" width="3" style="251" bestFit="1" customWidth="1"/>
    <col min="8138" max="8147" width="8" style="251" bestFit="1" customWidth="1"/>
    <col min="8148" max="8148" width="0" style="251" hidden="1" customWidth="1"/>
    <col min="8149" max="8149" width="20.28515625" style="251" customWidth="1"/>
    <col min="8150" max="8150" width="3" style="251" bestFit="1" customWidth="1"/>
    <col min="8151" max="8161" width="8" style="251" bestFit="1" customWidth="1"/>
    <col min="8162" max="8162" width="19.5703125" style="251" customWidth="1"/>
    <col min="8163" max="8163" width="3" style="251" bestFit="1" customWidth="1"/>
    <col min="8164" max="8173" width="8" style="251" bestFit="1" customWidth="1"/>
    <col min="8174" max="8174" width="19.7109375" style="251" customWidth="1"/>
    <col min="8175" max="8175" width="3" style="251" bestFit="1" customWidth="1"/>
    <col min="8176" max="8186" width="8" style="251" bestFit="1" customWidth="1"/>
    <col min="8187" max="8187" width="20" style="251" customWidth="1"/>
    <col min="8188" max="8188" width="3.28515625" style="251" customWidth="1"/>
    <col min="8189" max="8197" width="8" style="251" bestFit="1" customWidth="1"/>
    <col min="8198" max="8198" width="22.28515625" style="251" bestFit="1" customWidth="1"/>
    <col min="8199" max="8310" width="9.28515625" style="251"/>
    <col min="8311" max="8311" width="18.7109375" style="251" customWidth="1"/>
    <col min="8312" max="8314" width="0" style="251" hidden="1" customWidth="1"/>
    <col min="8315" max="8315" width="3" style="251" bestFit="1" customWidth="1"/>
    <col min="8316" max="8317" width="8" style="251" bestFit="1" customWidth="1"/>
    <col min="8318" max="8318" width="9" style="251" customWidth="1"/>
    <col min="8319" max="8325" width="8" style="251" bestFit="1" customWidth="1"/>
    <col min="8326" max="8326" width="18.5703125" style="251" customWidth="1"/>
    <col min="8327" max="8327" width="3" style="251" bestFit="1" customWidth="1"/>
    <col min="8328" max="8328" width="8" style="251" bestFit="1" customWidth="1"/>
    <col min="8329" max="8329" width="8.28515625" style="251" customWidth="1"/>
    <col min="8330" max="8333" width="8" style="251" bestFit="1" customWidth="1"/>
    <col min="8334" max="8334" width="0" style="251" hidden="1" customWidth="1"/>
    <col min="8335" max="8335" width="8" style="251" bestFit="1" customWidth="1"/>
    <col min="8336" max="8337" width="8" style="251" customWidth="1"/>
    <col min="8338" max="8338" width="8" style="251" bestFit="1" customWidth="1"/>
    <col min="8339" max="8339" width="19.7109375" style="251" customWidth="1"/>
    <col min="8340" max="8340" width="3" style="251" customWidth="1"/>
    <col min="8341" max="8341" width="8" style="251" customWidth="1"/>
    <col min="8342" max="8344" width="8" style="251" bestFit="1" customWidth="1"/>
    <col min="8345" max="8345" width="0" style="251" hidden="1" customWidth="1"/>
    <col min="8346" max="8346" width="8" style="251" bestFit="1" customWidth="1"/>
    <col min="8347" max="8349" width="8" style="251" customWidth="1"/>
    <col min="8350" max="8351" width="8" style="251" bestFit="1" customWidth="1"/>
    <col min="8352" max="8352" width="20.28515625" style="251" customWidth="1"/>
    <col min="8353" max="8353" width="3" style="251" bestFit="1" customWidth="1"/>
    <col min="8354" max="8356" width="8" style="251" bestFit="1" customWidth="1"/>
    <col min="8357" max="8357" width="8" style="251" customWidth="1"/>
    <col min="8358" max="8358" width="9" style="251" customWidth="1"/>
    <col min="8359" max="8359" width="8" style="251" customWidth="1"/>
    <col min="8360" max="8360" width="8" style="251" bestFit="1" customWidth="1"/>
    <col min="8361" max="8361" width="8" style="251" customWidth="1"/>
    <col min="8362" max="8362" width="8" style="251" bestFit="1" customWidth="1"/>
    <col min="8363" max="8363" width="20.28515625" style="251" customWidth="1"/>
    <col min="8364" max="8364" width="3" style="251" bestFit="1" customWidth="1"/>
    <col min="8365" max="8366" width="8" style="251" bestFit="1" customWidth="1"/>
    <col min="8367" max="8367" width="8" style="251" customWidth="1"/>
    <col min="8368" max="8369" width="8" style="251" bestFit="1" customWidth="1"/>
    <col min="8370" max="8370" width="8" style="251" customWidth="1"/>
    <col min="8371" max="8373" width="8" style="251" bestFit="1" customWidth="1"/>
    <col min="8374" max="8374" width="8" style="251" customWidth="1"/>
    <col min="8375" max="8377" width="8" style="251" bestFit="1" customWidth="1"/>
    <col min="8378" max="8378" width="19.7109375" style="251" customWidth="1"/>
    <col min="8379" max="8379" width="3" style="251" bestFit="1" customWidth="1"/>
    <col min="8380" max="8390" width="8" style="251" bestFit="1" customWidth="1"/>
    <col min="8391" max="8391" width="0" style="251" hidden="1" customWidth="1"/>
    <col min="8392" max="8392" width="19.7109375" style="251" customWidth="1"/>
    <col min="8393" max="8393" width="3" style="251" bestFit="1" customWidth="1"/>
    <col min="8394" max="8403" width="8" style="251" bestFit="1" customWidth="1"/>
    <col min="8404" max="8404" width="0" style="251" hidden="1" customWidth="1"/>
    <col min="8405" max="8405" width="20.28515625" style="251" customWidth="1"/>
    <col min="8406" max="8406" width="3" style="251" bestFit="1" customWidth="1"/>
    <col min="8407" max="8417" width="8" style="251" bestFit="1" customWidth="1"/>
    <col min="8418" max="8418" width="19.5703125" style="251" customWidth="1"/>
    <col min="8419" max="8419" width="3" style="251" bestFit="1" customWidth="1"/>
    <col min="8420" max="8429" width="8" style="251" bestFit="1" customWidth="1"/>
    <col min="8430" max="8430" width="19.7109375" style="251" customWidth="1"/>
    <col min="8431" max="8431" width="3" style="251" bestFit="1" customWidth="1"/>
    <col min="8432" max="8442" width="8" style="251" bestFit="1" customWidth="1"/>
    <col min="8443" max="8443" width="20" style="251" customWidth="1"/>
    <col min="8444" max="8444" width="3.28515625" style="251" customWidth="1"/>
    <col min="8445" max="8453" width="8" style="251" bestFit="1" customWidth="1"/>
    <col min="8454" max="8454" width="22.28515625" style="251" bestFit="1" customWidth="1"/>
    <col min="8455" max="8566" width="9.28515625" style="251"/>
    <col min="8567" max="8567" width="18.7109375" style="251" customWidth="1"/>
    <col min="8568" max="8570" width="0" style="251" hidden="1" customWidth="1"/>
    <col min="8571" max="8571" width="3" style="251" bestFit="1" customWidth="1"/>
    <col min="8572" max="8573" width="8" style="251" bestFit="1" customWidth="1"/>
    <col min="8574" max="8574" width="9" style="251" customWidth="1"/>
    <col min="8575" max="8581" width="8" style="251" bestFit="1" customWidth="1"/>
    <col min="8582" max="8582" width="18.5703125" style="251" customWidth="1"/>
    <col min="8583" max="8583" width="3" style="251" bestFit="1" customWidth="1"/>
    <col min="8584" max="8584" width="8" style="251" bestFit="1" customWidth="1"/>
    <col min="8585" max="8585" width="8.28515625" style="251" customWidth="1"/>
    <col min="8586" max="8589" width="8" style="251" bestFit="1" customWidth="1"/>
    <col min="8590" max="8590" width="0" style="251" hidden="1" customWidth="1"/>
    <col min="8591" max="8591" width="8" style="251" bestFit="1" customWidth="1"/>
    <col min="8592" max="8593" width="8" style="251" customWidth="1"/>
    <col min="8594" max="8594" width="8" style="251" bestFit="1" customWidth="1"/>
    <col min="8595" max="8595" width="19.7109375" style="251" customWidth="1"/>
    <col min="8596" max="8596" width="3" style="251" customWidth="1"/>
    <col min="8597" max="8597" width="8" style="251" customWidth="1"/>
    <col min="8598" max="8600" width="8" style="251" bestFit="1" customWidth="1"/>
    <col min="8601" max="8601" width="0" style="251" hidden="1" customWidth="1"/>
    <col min="8602" max="8602" width="8" style="251" bestFit="1" customWidth="1"/>
    <col min="8603" max="8605" width="8" style="251" customWidth="1"/>
    <col min="8606" max="8607" width="8" style="251" bestFit="1" customWidth="1"/>
    <col min="8608" max="8608" width="20.28515625" style="251" customWidth="1"/>
    <col min="8609" max="8609" width="3" style="251" bestFit="1" customWidth="1"/>
    <col min="8610" max="8612" width="8" style="251" bestFit="1" customWidth="1"/>
    <col min="8613" max="8613" width="8" style="251" customWidth="1"/>
    <col min="8614" max="8614" width="9" style="251" customWidth="1"/>
    <col min="8615" max="8615" width="8" style="251" customWidth="1"/>
    <col min="8616" max="8616" width="8" style="251" bestFit="1" customWidth="1"/>
    <col min="8617" max="8617" width="8" style="251" customWidth="1"/>
    <col min="8618" max="8618" width="8" style="251" bestFit="1" customWidth="1"/>
    <col min="8619" max="8619" width="20.28515625" style="251" customWidth="1"/>
    <col min="8620" max="8620" width="3" style="251" bestFit="1" customWidth="1"/>
    <col min="8621" max="8622" width="8" style="251" bestFit="1" customWidth="1"/>
    <col min="8623" max="8623" width="8" style="251" customWidth="1"/>
    <col min="8624" max="8625" width="8" style="251" bestFit="1" customWidth="1"/>
    <col min="8626" max="8626" width="8" style="251" customWidth="1"/>
    <col min="8627" max="8629" width="8" style="251" bestFit="1" customWidth="1"/>
    <col min="8630" max="8630" width="8" style="251" customWidth="1"/>
    <col min="8631" max="8633" width="8" style="251" bestFit="1" customWidth="1"/>
    <col min="8634" max="8634" width="19.7109375" style="251" customWidth="1"/>
    <col min="8635" max="8635" width="3" style="251" bestFit="1" customWidth="1"/>
    <col min="8636" max="8646" width="8" style="251" bestFit="1" customWidth="1"/>
    <col min="8647" max="8647" width="0" style="251" hidden="1" customWidth="1"/>
    <col min="8648" max="8648" width="19.7109375" style="251" customWidth="1"/>
    <col min="8649" max="8649" width="3" style="251" bestFit="1" customWidth="1"/>
    <col min="8650" max="8659" width="8" style="251" bestFit="1" customWidth="1"/>
    <col min="8660" max="8660" width="0" style="251" hidden="1" customWidth="1"/>
    <col min="8661" max="8661" width="20.28515625" style="251" customWidth="1"/>
    <col min="8662" max="8662" width="3" style="251" bestFit="1" customWidth="1"/>
    <col min="8663" max="8673" width="8" style="251" bestFit="1" customWidth="1"/>
    <col min="8674" max="8674" width="19.5703125" style="251" customWidth="1"/>
    <col min="8675" max="8675" width="3" style="251" bestFit="1" customWidth="1"/>
    <col min="8676" max="8685" width="8" style="251" bestFit="1" customWidth="1"/>
    <col min="8686" max="8686" width="19.7109375" style="251" customWidth="1"/>
    <col min="8687" max="8687" width="3" style="251" bestFit="1" customWidth="1"/>
    <col min="8688" max="8698" width="8" style="251" bestFit="1" customWidth="1"/>
    <col min="8699" max="8699" width="20" style="251" customWidth="1"/>
    <col min="8700" max="8700" width="3.28515625" style="251" customWidth="1"/>
    <col min="8701" max="8709" width="8" style="251" bestFit="1" customWidth="1"/>
    <col min="8710" max="8710" width="22.28515625" style="251" bestFit="1" customWidth="1"/>
    <col min="8711" max="8822" width="9.28515625" style="251"/>
    <col min="8823" max="8823" width="18.7109375" style="251" customWidth="1"/>
    <col min="8824" max="8826" width="0" style="251" hidden="1" customWidth="1"/>
    <col min="8827" max="8827" width="3" style="251" bestFit="1" customWidth="1"/>
    <col min="8828" max="8829" width="8" style="251" bestFit="1" customWidth="1"/>
    <col min="8830" max="8830" width="9" style="251" customWidth="1"/>
    <col min="8831" max="8837" width="8" style="251" bestFit="1" customWidth="1"/>
    <col min="8838" max="8838" width="18.5703125" style="251" customWidth="1"/>
    <col min="8839" max="8839" width="3" style="251" bestFit="1" customWidth="1"/>
    <col min="8840" max="8840" width="8" style="251" bestFit="1" customWidth="1"/>
    <col min="8841" max="8841" width="8.28515625" style="251" customWidth="1"/>
    <col min="8842" max="8845" width="8" style="251" bestFit="1" customWidth="1"/>
    <col min="8846" max="8846" width="0" style="251" hidden="1" customWidth="1"/>
    <col min="8847" max="8847" width="8" style="251" bestFit="1" customWidth="1"/>
    <col min="8848" max="8849" width="8" style="251" customWidth="1"/>
    <col min="8850" max="8850" width="8" style="251" bestFit="1" customWidth="1"/>
    <col min="8851" max="8851" width="19.7109375" style="251" customWidth="1"/>
    <col min="8852" max="8852" width="3" style="251" customWidth="1"/>
    <col min="8853" max="8853" width="8" style="251" customWidth="1"/>
    <col min="8854" max="8856" width="8" style="251" bestFit="1" customWidth="1"/>
    <col min="8857" max="8857" width="0" style="251" hidden="1" customWidth="1"/>
    <col min="8858" max="8858" width="8" style="251" bestFit="1" customWidth="1"/>
    <col min="8859" max="8861" width="8" style="251" customWidth="1"/>
    <col min="8862" max="8863" width="8" style="251" bestFit="1" customWidth="1"/>
    <col min="8864" max="8864" width="20.28515625" style="251" customWidth="1"/>
    <col min="8865" max="8865" width="3" style="251" bestFit="1" customWidth="1"/>
    <col min="8866" max="8868" width="8" style="251" bestFit="1" customWidth="1"/>
    <col min="8869" max="8869" width="8" style="251" customWidth="1"/>
    <col min="8870" max="8870" width="9" style="251" customWidth="1"/>
    <col min="8871" max="8871" width="8" style="251" customWidth="1"/>
    <col min="8872" max="8872" width="8" style="251" bestFit="1" customWidth="1"/>
    <col min="8873" max="8873" width="8" style="251" customWidth="1"/>
    <col min="8874" max="8874" width="8" style="251" bestFit="1" customWidth="1"/>
    <col min="8875" max="8875" width="20.28515625" style="251" customWidth="1"/>
    <col min="8876" max="8876" width="3" style="251" bestFit="1" customWidth="1"/>
    <col min="8877" max="8878" width="8" style="251" bestFit="1" customWidth="1"/>
    <col min="8879" max="8879" width="8" style="251" customWidth="1"/>
    <col min="8880" max="8881" width="8" style="251" bestFit="1" customWidth="1"/>
    <col min="8882" max="8882" width="8" style="251" customWidth="1"/>
    <col min="8883" max="8885" width="8" style="251" bestFit="1" customWidth="1"/>
    <col min="8886" max="8886" width="8" style="251" customWidth="1"/>
    <col min="8887" max="8889" width="8" style="251" bestFit="1" customWidth="1"/>
    <col min="8890" max="8890" width="19.7109375" style="251" customWidth="1"/>
    <col min="8891" max="8891" width="3" style="251" bestFit="1" customWidth="1"/>
    <col min="8892" max="8902" width="8" style="251" bestFit="1" customWidth="1"/>
    <col min="8903" max="8903" width="0" style="251" hidden="1" customWidth="1"/>
    <col min="8904" max="8904" width="19.7109375" style="251" customWidth="1"/>
    <col min="8905" max="8905" width="3" style="251" bestFit="1" customWidth="1"/>
    <col min="8906" max="8915" width="8" style="251" bestFit="1" customWidth="1"/>
    <col min="8916" max="8916" width="0" style="251" hidden="1" customWidth="1"/>
    <col min="8917" max="8917" width="20.28515625" style="251" customWidth="1"/>
    <col min="8918" max="8918" width="3" style="251" bestFit="1" customWidth="1"/>
    <col min="8919" max="8929" width="8" style="251" bestFit="1" customWidth="1"/>
    <col min="8930" max="8930" width="19.5703125" style="251" customWidth="1"/>
    <col min="8931" max="8931" width="3" style="251" bestFit="1" customWidth="1"/>
    <col min="8932" max="8941" width="8" style="251" bestFit="1" customWidth="1"/>
    <col min="8942" max="8942" width="19.7109375" style="251" customWidth="1"/>
    <col min="8943" max="8943" width="3" style="251" bestFit="1" customWidth="1"/>
    <col min="8944" max="8954" width="8" style="251" bestFit="1" customWidth="1"/>
    <col min="8955" max="8955" width="20" style="251" customWidth="1"/>
    <col min="8956" max="8956" width="3.28515625" style="251" customWidth="1"/>
    <col min="8957" max="8965" width="8" style="251" bestFit="1" customWidth="1"/>
    <col min="8966" max="8966" width="22.28515625" style="251" bestFit="1" customWidth="1"/>
    <col min="8967" max="9078" width="9.28515625" style="251"/>
    <col min="9079" max="9079" width="18.7109375" style="251" customWidth="1"/>
    <col min="9080" max="9082" width="0" style="251" hidden="1" customWidth="1"/>
    <col min="9083" max="9083" width="3" style="251" bestFit="1" customWidth="1"/>
    <col min="9084" max="9085" width="8" style="251" bestFit="1" customWidth="1"/>
    <col min="9086" max="9086" width="9" style="251" customWidth="1"/>
    <col min="9087" max="9093" width="8" style="251" bestFit="1" customWidth="1"/>
    <col min="9094" max="9094" width="18.5703125" style="251" customWidth="1"/>
    <col min="9095" max="9095" width="3" style="251" bestFit="1" customWidth="1"/>
    <col min="9096" max="9096" width="8" style="251" bestFit="1" customWidth="1"/>
    <col min="9097" max="9097" width="8.28515625" style="251" customWidth="1"/>
    <col min="9098" max="9101" width="8" style="251" bestFit="1" customWidth="1"/>
    <col min="9102" max="9102" width="0" style="251" hidden="1" customWidth="1"/>
    <col min="9103" max="9103" width="8" style="251" bestFit="1" customWidth="1"/>
    <col min="9104" max="9105" width="8" style="251" customWidth="1"/>
    <col min="9106" max="9106" width="8" style="251" bestFit="1" customWidth="1"/>
    <col min="9107" max="9107" width="19.7109375" style="251" customWidth="1"/>
    <col min="9108" max="9108" width="3" style="251" customWidth="1"/>
    <col min="9109" max="9109" width="8" style="251" customWidth="1"/>
    <col min="9110" max="9112" width="8" style="251" bestFit="1" customWidth="1"/>
    <col min="9113" max="9113" width="0" style="251" hidden="1" customWidth="1"/>
    <col min="9114" max="9114" width="8" style="251" bestFit="1" customWidth="1"/>
    <col min="9115" max="9117" width="8" style="251" customWidth="1"/>
    <col min="9118" max="9119" width="8" style="251" bestFit="1" customWidth="1"/>
    <col min="9120" max="9120" width="20.28515625" style="251" customWidth="1"/>
    <col min="9121" max="9121" width="3" style="251" bestFit="1" customWidth="1"/>
    <col min="9122" max="9124" width="8" style="251" bestFit="1" customWidth="1"/>
    <col min="9125" max="9125" width="8" style="251" customWidth="1"/>
    <col min="9126" max="9126" width="9" style="251" customWidth="1"/>
    <col min="9127" max="9127" width="8" style="251" customWidth="1"/>
    <col min="9128" max="9128" width="8" style="251" bestFit="1" customWidth="1"/>
    <col min="9129" max="9129" width="8" style="251" customWidth="1"/>
    <col min="9130" max="9130" width="8" style="251" bestFit="1" customWidth="1"/>
    <col min="9131" max="9131" width="20.28515625" style="251" customWidth="1"/>
    <col min="9132" max="9132" width="3" style="251" bestFit="1" customWidth="1"/>
    <col min="9133" max="9134" width="8" style="251" bestFit="1" customWidth="1"/>
    <col min="9135" max="9135" width="8" style="251" customWidth="1"/>
    <col min="9136" max="9137" width="8" style="251" bestFit="1" customWidth="1"/>
    <col min="9138" max="9138" width="8" style="251" customWidth="1"/>
    <col min="9139" max="9141" width="8" style="251" bestFit="1" customWidth="1"/>
    <col min="9142" max="9142" width="8" style="251" customWidth="1"/>
    <col min="9143" max="9145" width="8" style="251" bestFit="1" customWidth="1"/>
    <col min="9146" max="9146" width="19.7109375" style="251" customWidth="1"/>
    <col min="9147" max="9147" width="3" style="251" bestFit="1" customWidth="1"/>
    <col min="9148" max="9158" width="8" style="251" bestFit="1" customWidth="1"/>
    <col min="9159" max="9159" width="0" style="251" hidden="1" customWidth="1"/>
    <col min="9160" max="9160" width="19.7109375" style="251" customWidth="1"/>
    <col min="9161" max="9161" width="3" style="251" bestFit="1" customWidth="1"/>
    <col min="9162" max="9171" width="8" style="251" bestFit="1" customWidth="1"/>
    <col min="9172" max="9172" width="0" style="251" hidden="1" customWidth="1"/>
    <col min="9173" max="9173" width="20.28515625" style="251" customWidth="1"/>
    <col min="9174" max="9174" width="3" style="251" bestFit="1" customWidth="1"/>
    <col min="9175" max="9185" width="8" style="251" bestFit="1" customWidth="1"/>
    <col min="9186" max="9186" width="19.5703125" style="251" customWidth="1"/>
    <col min="9187" max="9187" width="3" style="251" bestFit="1" customWidth="1"/>
    <col min="9188" max="9197" width="8" style="251" bestFit="1" customWidth="1"/>
    <col min="9198" max="9198" width="19.7109375" style="251" customWidth="1"/>
    <col min="9199" max="9199" width="3" style="251" bestFit="1" customWidth="1"/>
    <col min="9200" max="9210" width="8" style="251" bestFit="1" customWidth="1"/>
    <col min="9211" max="9211" width="20" style="251" customWidth="1"/>
    <col min="9212" max="9212" width="3.28515625" style="251" customWidth="1"/>
    <col min="9213" max="9221" width="8" style="251" bestFit="1" customWidth="1"/>
    <col min="9222" max="9222" width="22.28515625" style="251" bestFit="1" customWidth="1"/>
    <col min="9223" max="9334" width="9.28515625" style="251"/>
    <col min="9335" max="9335" width="18.7109375" style="251" customWidth="1"/>
    <col min="9336" max="9338" width="0" style="251" hidden="1" customWidth="1"/>
    <col min="9339" max="9339" width="3" style="251" bestFit="1" customWidth="1"/>
    <col min="9340" max="9341" width="8" style="251" bestFit="1" customWidth="1"/>
    <col min="9342" max="9342" width="9" style="251" customWidth="1"/>
    <col min="9343" max="9349" width="8" style="251" bestFit="1" customWidth="1"/>
    <col min="9350" max="9350" width="18.5703125" style="251" customWidth="1"/>
    <col min="9351" max="9351" width="3" style="251" bestFit="1" customWidth="1"/>
    <col min="9352" max="9352" width="8" style="251" bestFit="1" customWidth="1"/>
    <col min="9353" max="9353" width="8.28515625" style="251" customWidth="1"/>
    <col min="9354" max="9357" width="8" style="251" bestFit="1" customWidth="1"/>
    <col min="9358" max="9358" width="0" style="251" hidden="1" customWidth="1"/>
    <col min="9359" max="9359" width="8" style="251" bestFit="1" customWidth="1"/>
    <col min="9360" max="9361" width="8" style="251" customWidth="1"/>
    <col min="9362" max="9362" width="8" style="251" bestFit="1" customWidth="1"/>
    <col min="9363" max="9363" width="19.7109375" style="251" customWidth="1"/>
    <col min="9364" max="9364" width="3" style="251" customWidth="1"/>
    <col min="9365" max="9365" width="8" style="251" customWidth="1"/>
    <col min="9366" max="9368" width="8" style="251" bestFit="1" customWidth="1"/>
    <col min="9369" max="9369" width="0" style="251" hidden="1" customWidth="1"/>
    <col min="9370" max="9370" width="8" style="251" bestFit="1" customWidth="1"/>
    <col min="9371" max="9373" width="8" style="251" customWidth="1"/>
    <col min="9374" max="9375" width="8" style="251" bestFit="1" customWidth="1"/>
    <col min="9376" max="9376" width="20.28515625" style="251" customWidth="1"/>
    <col min="9377" max="9377" width="3" style="251" bestFit="1" customWidth="1"/>
    <col min="9378" max="9380" width="8" style="251" bestFit="1" customWidth="1"/>
    <col min="9381" max="9381" width="8" style="251" customWidth="1"/>
    <col min="9382" max="9382" width="9" style="251" customWidth="1"/>
    <col min="9383" max="9383" width="8" style="251" customWidth="1"/>
    <col min="9384" max="9384" width="8" style="251" bestFit="1" customWidth="1"/>
    <col min="9385" max="9385" width="8" style="251" customWidth="1"/>
    <col min="9386" max="9386" width="8" style="251" bestFit="1" customWidth="1"/>
    <col min="9387" max="9387" width="20.28515625" style="251" customWidth="1"/>
    <col min="9388" max="9388" width="3" style="251" bestFit="1" customWidth="1"/>
    <col min="9389" max="9390" width="8" style="251" bestFit="1" customWidth="1"/>
    <col min="9391" max="9391" width="8" style="251" customWidth="1"/>
    <col min="9392" max="9393" width="8" style="251" bestFit="1" customWidth="1"/>
    <col min="9394" max="9394" width="8" style="251" customWidth="1"/>
    <col min="9395" max="9397" width="8" style="251" bestFit="1" customWidth="1"/>
    <col min="9398" max="9398" width="8" style="251" customWidth="1"/>
    <col min="9399" max="9401" width="8" style="251" bestFit="1" customWidth="1"/>
    <col min="9402" max="9402" width="19.7109375" style="251" customWidth="1"/>
    <col min="9403" max="9403" width="3" style="251" bestFit="1" customWidth="1"/>
    <col min="9404" max="9414" width="8" style="251" bestFit="1" customWidth="1"/>
    <col min="9415" max="9415" width="0" style="251" hidden="1" customWidth="1"/>
    <col min="9416" max="9416" width="19.7109375" style="251" customWidth="1"/>
    <col min="9417" max="9417" width="3" style="251" bestFit="1" customWidth="1"/>
    <col min="9418" max="9427" width="8" style="251" bestFit="1" customWidth="1"/>
    <col min="9428" max="9428" width="0" style="251" hidden="1" customWidth="1"/>
    <col min="9429" max="9429" width="20.28515625" style="251" customWidth="1"/>
    <col min="9430" max="9430" width="3" style="251" bestFit="1" customWidth="1"/>
    <col min="9431" max="9441" width="8" style="251" bestFit="1" customWidth="1"/>
    <col min="9442" max="9442" width="19.5703125" style="251" customWidth="1"/>
    <col min="9443" max="9443" width="3" style="251" bestFit="1" customWidth="1"/>
    <col min="9444" max="9453" width="8" style="251" bestFit="1" customWidth="1"/>
    <col min="9454" max="9454" width="19.7109375" style="251" customWidth="1"/>
    <col min="9455" max="9455" width="3" style="251" bestFit="1" customWidth="1"/>
    <col min="9456" max="9466" width="8" style="251" bestFit="1" customWidth="1"/>
    <col min="9467" max="9467" width="20" style="251" customWidth="1"/>
    <col min="9468" max="9468" width="3.28515625" style="251" customWidth="1"/>
    <col min="9469" max="9477" width="8" style="251" bestFit="1" customWidth="1"/>
    <col min="9478" max="9478" width="22.28515625" style="251" bestFit="1" customWidth="1"/>
    <col min="9479" max="9590" width="9.28515625" style="251"/>
    <col min="9591" max="9591" width="18.7109375" style="251" customWidth="1"/>
    <col min="9592" max="9594" width="0" style="251" hidden="1" customWidth="1"/>
    <col min="9595" max="9595" width="3" style="251" bestFit="1" customWidth="1"/>
    <col min="9596" max="9597" width="8" style="251" bestFit="1" customWidth="1"/>
    <col min="9598" max="9598" width="9" style="251" customWidth="1"/>
    <col min="9599" max="9605" width="8" style="251" bestFit="1" customWidth="1"/>
    <col min="9606" max="9606" width="18.5703125" style="251" customWidth="1"/>
    <col min="9607" max="9607" width="3" style="251" bestFit="1" customWidth="1"/>
    <col min="9608" max="9608" width="8" style="251" bestFit="1" customWidth="1"/>
    <col min="9609" max="9609" width="8.28515625" style="251" customWidth="1"/>
    <col min="9610" max="9613" width="8" style="251" bestFit="1" customWidth="1"/>
    <col min="9614" max="9614" width="0" style="251" hidden="1" customWidth="1"/>
    <col min="9615" max="9615" width="8" style="251" bestFit="1" customWidth="1"/>
    <col min="9616" max="9617" width="8" style="251" customWidth="1"/>
    <col min="9618" max="9618" width="8" style="251" bestFit="1" customWidth="1"/>
    <col min="9619" max="9619" width="19.7109375" style="251" customWidth="1"/>
    <col min="9620" max="9620" width="3" style="251" customWidth="1"/>
    <col min="9621" max="9621" width="8" style="251" customWidth="1"/>
    <col min="9622" max="9624" width="8" style="251" bestFit="1" customWidth="1"/>
    <col min="9625" max="9625" width="0" style="251" hidden="1" customWidth="1"/>
    <col min="9626" max="9626" width="8" style="251" bestFit="1" customWidth="1"/>
    <col min="9627" max="9629" width="8" style="251" customWidth="1"/>
    <col min="9630" max="9631" width="8" style="251" bestFit="1" customWidth="1"/>
    <col min="9632" max="9632" width="20.28515625" style="251" customWidth="1"/>
    <col min="9633" max="9633" width="3" style="251" bestFit="1" customWidth="1"/>
    <col min="9634" max="9636" width="8" style="251" bestFit="1" customWidth="1"/>
    <col min="9637" max="9637" width="8" style="251" customWidth="1"/>
    <col min="9638" max="9638" width="9" style="251" customWidth="1"/>
    <col min="9639" max="9639" width="8" style="251" customWidth="1"/>
    <col min="9640" max="9640" width="8" style="251" bestFit="1" customWidth="1"/>
    <col min="9641" max="9641" width="8" style="251" customWidth="1"/>
    <col min="9642" max="9642" width="8" style="251" bestFit="1" customWidth="1"/>
    <col min="9643" max="9643" width="20.28515625" style="251" customWidth="1"/>
    <col min="9644" max="9644" width="3" style="251" bestFit="1" customWidth="1"/>
    <col min="9645" max="9646" width="8" style="251" bestFit="1" customWidth="1"/>
    <col min="9647" max="9647" width="8" style="251" customWidth="1"/>
    <col min="9648" max="9649" width="8" style="251" bestFit="1" customWidth="1"/>
    <col min="9650" max="9650" width="8" style="251" customWidth="1"/>
    <col min="9651" max="9653" width="8" style="251" bestFit="1" customWidth="1"/>
    <col min="9654" max="9654" width="8" style="251" customWidth="1"/>
    <col min="9655" max="9657" width="8" style="251" bestFit="1" customWidth="1"/>
    <col min="9658" max="9658" width="19.7109375" style="251" customWidth="1"/>
    <col min="9659" max="9659" width="3" style="251" bestFit="1" customWidth="1"/>
    <col min="9660" max="9670" width="8" style="251" bestFit="1" customWidth="1"/>
    <col min="9671" max="9671" width="0" style="251" hidden="1" customWidth="1"/>
    <col min="9672" max="9672" width="19.7109375" style="251" customWidth="1"/>
    <col min="9673" max="9673" width="3" style="251" bestFit="1" customWidth="1"/>
    <col min="9674" max="9683" width="8" style="251" bestFit="1" customWidth="1"/>
    <col min="9684" max="9684" width="0" style="251" hidden="1" customWidth="1"/>
    <col min="9685" max="9685" width="20.28515625" style="251" customWidth="1"/>
    <col min="9686" max="9686" width="3" style="251" bestFit="1" customWidth="1"/>
    <col min="9687" max="9697" width="8" style="251" bestFit="1" customWidth="1"/>
    <col min="9698" max="9698" width="19.5703125" style="251" customWidth="1"/>
    <col min="9699" max="9699" width="3" style="251" bestFit="1" customWidth="1"/>
    <col min="9700" max="9709" width="8" style="251" bestFit="1" customWidth="1"/>
    <col min="9710" max="9710" width="19.7109375" style="251" customWidth="1"/>
    <col min="9711" max="9711" width="3" style="251" bestFit="1" customWidth="1"/>
    <col min="9712" max="9722" width="8" style="251" bestFit="1" customWidth="1"/>
    <col min="9723" max="9723" width="20" style="251" customWidth="1"/>
    <col min="9724" max="9724" width="3.28515625" style="251" customWidth="1"/>
    <col min="9725" max="9733" width="8" style="251" bestFit="1" customWidth="1"/>
    <col min="9734" max="9734" width="22.28515625" style="251" bestFit="1" customWidth="1"/>
    <col min="9735" max="9846" width="9.28515625" style="251"/>
    <col min="9847" max="9847" width="18.7109375" style="251" customWidth="1"/>
    <col min="9848" max="9850" width="0" style="251" hidden="1" customWidth="1"/>
    <col min="9851" max="9851" width="3" style="251" bestFit="1" customWidth="1"/>
    <col min="9852" max="9853" width="8" style="251" bestFit="1" customWidth="1"/>
    <col min="9854" max="9854" width="9" style="251" customWidth="1"/>
    <col min="9855" max="9861" width="8" style="251" bestFit="1" customWidth="1"/>
    <col min="9862" max="9862" width="18.5703125" style="251" customWidth="1"/>
    <col min="9863" max="9863" width="3" style="251" bestFit="1" customWidth="1"/>
    <col min="9864" max="9864" width="8" style="251" bestFit="1" customWidth="1"/>
    <col min="9865" max="9865" width="8.28515625" style="251" customWidth="1"/>
    <col min="9866" max="9869" width="8" style="251" bestFit="1" customWidth="1"/>
    <col min="9870" max="9870" width="0" style="251" hidden="1" customWidth="1"/>
    <col min="9871" max="9871" width="8" style="251" bestFit="1" customWidth="1"/>
    <col min="9872" max="9873" width="8" style="251" customWidth="1"/>
    <col min="9874" max="9874" width="8" style="251" bestFit="1" customWidth="1"/>
    <col min="9875" max="9875" width="19.7109375" style="251" customWidth="1"/>
    <col min="9876" max="9876" width="3" style="251" customWidth="1"/>
    <col min="9877" max="9877" width="8" style="251" customWidth="1"/>
    <col min="9878" max="9880" width="8" style="251" bestFit="1" customWidth="1"/>
    <col min="9881" max="9881" width="0" style="251" hidden="1" customWidth="1"/>
    <col min="9882" max="9882" width="8" style="251" bestFit="1" customWidth="1"/>
    <col min="9883" max="9885" width="8" style="251" customWidth="1"/>
    <col min="9886" max="9887" width="8" style="251" bestFit="1" customWidth="1"/>
    <col min="9888" max="9888" width="20.28515625" style="251" customWidth="1"/>
    <col min="9889" max="9889" width="3" style="251" bestFit="1" customWidth="1"/>
    <col min="9890" max="9892" width="8" style="251" bestFit="1" customWidth="1"/>
    <col min="9893" max="9893" width="8" style="251" customWidth="1"/>
    <col min="9894" max="9894" width="9" style="251" customWidth="1"/>
    <col min="9895" max="9895" width="8" style="251" customWidth="1"/>
    <col min="9896" max="9896" width="8" style="251" bestFit="1" customWidth="1"/>
    <col min="9897" max="9897" width="8" style="251" customWidth="1"/>
    <col min="9898" max="9898" width="8" style="251" bestFit="1" customWidth="1"/>
    <col min="9899" max="9899" width="20.28515625" style="251" customWidth="1"/>
    <col min="9900" max="9900" width="3" style="251" bestFit="1" customWidth="1"/>
    <col min="9901" max="9902" width="8" style="251" bestFit="1" customWidth="1"/>
    <col min="9903" max="9903" width="8" style="251" customWidth="1"/>
    <col min="9904" max="9905" width="8" style="251" bestFit="1" customWidth="1"/>
    <col min="9906" max="9906" width="8" style="251" customWidth="1"/>
    <col min="9907" max="9909" width="8" style="251" bestFit="1" customWidth="1"/>
    <col min="9910" max="9910" width="8" style="251" customWidth="1"/>
    <col min="9911" max="9913" width="8" style="251" bestFit="1" customWidth="1"/>
    <col min="9914" max="9914" width="19.7109375" style="251" customWidth="1"/>
    <col min="9915" max="9915" width="3" style="251" bestFit="1" customWidth="1"/>
    <col min="9916" max="9926" width="8" style="251" bestFit="1" customWidth="1"/>
    <col min="9927" max="9927" width="0" style="251" hidden="1" customWidth="1"/>
    <col min="9928" max="9928" width="19.7109375" style="251" customWidth="1"/>
    <col min="9929" max="9929" width="3" style="251" bestFit="1" customWidth="1"/>
    <col min="9930" max="9939" width="8" style="251" bestFit="1" customWidth="1"/>
    <col min="9940" max="9940" width="0" style="251" hidden="1" customWidth="1"/>
    <col min="9941" max="9941" width="20.28515625" style="251" customWidth="1"/>
    <col min="9942" max="9942" width="3" style="251" bestFit="1" customWidth="1"/>
    <col min="9943" max="9953" width="8" style="251" bestFit="1" customWidth="1"/>
    <col min="9954" max="9954" width="19.5703125" style="251" customWidth="1"/>
    <col min="9955" max="9955" width="3" style="251" bestFit="1" customWidth="1"/>
    <col min="9956" max="9965" width="8" style="251" bestFit="1" customWidth="1"/>
    <col min="9966" max="9966" width="19.7109375" style="251" customWidth="1"/>
    <col min="9967" max="9967" width="3" style="251" bestFit="1" customWidth="1"/>
    <col min="9968" max="9978" width="8" style="251" bestFit="1" customWidth="1"/>
    <col min="9979" max="9979" width="20" style="251" customWidth="1"/>
    <col min="9980" max="9980" width="3.28515625" style="251" customWidth="1"/>
    <col min="9981" max="9989" width="8" style="251" bestFit="1" customWidth="1"/>
    <col min="9990" max="9990" width="22.28515625" style="251" bestFit="1" customWidth="1"/>
    <col min="9991" max="10102" width="9.28515625" style="251"/>
    <col min="10103" max="10103" width="18.7109375" style="251" customWidth="1"/>
    <col min="10104" max="10106" width="0" style="251" hidden="1" customWidth="1"/>
    <col min="10107" max="10107" width="3" style="251" bestFit="1" customWidth="1"/>
    <col min="10108" max="10109" width="8" style="251" bestFit="1" customWidth="1"/>
    <col min="10110" max="10110" width="9" style="251" customWidth="1"/>
    <col min="10111" max="10117" width="8" style="251" bestFit="1" customWidth="1"/>
    <col min="10118" max="10118" width="18.5703125" style="251" customWidth="1"/>
    <col min="10119" max="10119" width="3" style="251" bestFit="1" customWidth="1"/>
    <col min="10120" max="10120" width="8" style="251" bestFit="1" customWidth="1"/>
    <col min="10121" max="10121" width="8.28515625" style="251" customWidth="1"/>
    <col min="10122" max="10125" width="8" style="251" bestFit="1" customWidth="1"/>
    <col min="10126" max="10126" width="0" style="251" hidden="1" customWidth="1"/>
    <col min="10127" max="10127" width="8" style="251" bestFit="1" customWidth="1"/>
    <col min="10128" max="10129" width="8" style="251" customWidth="1"/>
    <col min="10130" max="10130" width="8" style="251" bestFit="1" customWidth="1"/>
    <col min="10131" max="10131" width="19.7109375" style="251" customWidth="1"/>
    <col min="10132" max="10132" width="3" style="251" customWidth="1"/>
    <col min="10133" max="10133" width="8" style="251" customWidth="1"/>
    <col min="10134" max="10136" width="8" style="251" bestFit="1" customWidth="1"/>
    <col min="10137" max="10137" width="0" style="251" hidden="1" customWidth="1"/>
    <col min="10138" max="10138" width="8" style="251" bestFit="1" customWidth="1"/>
    <col min="10139" max="10141" width="8" style="251" customWidth="1"/>
    <col min="10142" max="10143" width="8" style="251" bestFit="1" customWidth="1"/>
    <col min="10144" max="10144" width="20.28515625" style="251" customWidth="1"/>
    <col min="10145" max="10145" width="3" style="251" bestFit="1" customWidth="1"/>
    <col min="10146" max="10148" width="8" style="251" bestFit="1" customWidth="1"/>
    <col min="10149" max="10149" width="8" style="251" customWidth="1"/>
    <col min="10150" max="10150" width="9" style="251" customWidth="1"/>
    <col min="10151" max="10151" width="8" style="251" customWidth="1"/>
    <col min="10152" max="10152" width="8" style="251" bestFit="1" customWidth="1"/>
    <col min="10153" max="10153" width="8" style="251" customWidth="1"/>
    <col min="10154" max="10154" width="8" style="251" bestFit="1" customWidth="1"/>
    <col min="10155" max="10155" width="20.28515625" style="251" customWidth="1"/>
    <col min="10156" max="10156" width="3" style="251" bestFit="1" customWidth="1"/>
    <col min="10157" max="10158" width="8" style="251" bestFit="1" customWidth="1"/>
    <col min="10159" max="10159" width="8" style="251" customWidth="1"/>
    <col min="10160" max="10161" width="8" style="251" bestFit="1" customWidth="1"/>
    <col min="10162" max="10162" width="8" style="251" customWidth="1"/>
    <col min="10163" max="10165" width="8" style="251" bestFit="1" customWidth="1"/>
    <col min="10166" max="10166" width="8" style="251" customWidth="1"/>
    <col min="10167" max="10169" width="8" style="251" bestFit="1" customWidth="1"/>
    <col min="10170" max="10170" width="19.7109375" style="251" customWidth="1"/>
    <col min="10171" max="10171" width="3" style="251" bestFit="1" customWidth="1"/>
    <col min="10172" max="10182" width="8" style="251" bestFit="1" customWidth="1"/>
    <col min="10183" max="10183" width="0" style="251" hidden="1" customWidth="1"/>
    <col min="10184" max="10184" width="19.7109375" style="251" customWidth="1"/>
    <col min="10185" max="10185" width="3" style="251" bestFit="1" customWidth="1"/>
    <col min="10186" max="10195" width="8" style="251" bestFit="1" customWidth="1"/>
    <col min="10196" max="10196" width="0" style="251" hidden="1" customWidth="1"/>
    <col min="10197" max="10197" width="20.28515625" style="251" customWidth="1"/>
    <col min="10198" max="10198" width="3" style="251" bestFit="1" customWidth="1"/>
    <col min="10199" max="10209" width="8" style="251" bestFit="1" customWidth="1"/>
    <col min="10210" max="10210" width="19.5703125" style="251" customWidth="1"/>
    <col min="10211" max="10211" width="3" style="251" bestFit="1" customWidth="1"/>
    <col min="10212" max="10221" width="8" style="251" bestFit="1" customWidth="1"/>
    <col min="10222" max="10222" width="19.7109375" style="251" customWidth="1"/>
    <col min="10223" max="10223" width="3" style="251" bestFit="1" customWidth="1"/>
    <col min="10224" max="10234" width="8" style="251" bestFit="1" customWidth="1"/>
    <col min="10235" max="10235" width="20" style="251" customWidth="1"/>
    <col min="10236" max="10236" width="3.28515625" style="251" customWidth="1"/>
    <col min="10237" max="10245" width="8" style="251" bestFit="1" customWidth="1"/>
    <col min="10246" max="10246" width="22.28515625" style="251" bestFit="1" customWidth="1"/>
    <col min="10247" max="10358" width="9.28515625" style="251"/>
    <col min="10359" max="10359" width="18.7109375" style="251" customWidth="1"/>
    <col min="10360" max="10362" width="0" style="251" hidden="1" customWidth="1"/>
    <col min="10363" max="10363" width="3" style="251" bestFit="1" customWidth="1"/>
    <col min="10364" max="10365" width="8" style="251" bestFit="1" customWidth="1"/>
    <col min="10366" max="10366" width="9" style="251" customWidth="1"/>
    <col min="10367" max="10373" width="8" style="251" bestFit="1" customWidth="1"/>
    <col min="10374" max="10374" width="18.5703125" style="251" customWidth="1"/>
    <col min="10375" max="10375" width="3" style="251" bestFit="1" customWidth="1"/>
    <col min="10376" max="10376" width="8" style="251" bestFit="1" customWidth="1"/>
    <col min="10377" max="10377" width="8.28515625" style="251" customWidth="1"/>
    <col min="10378" max="10381" width="8" style="251" bestFit="1" customWidth="1"/>
    <col min="10382" max="10382" width="0" style="251" hidden="1" customWidth="1"/>
    <col min="10383" max="10383" width="8" style="251" bestFit="1" customWidth="1"/>
    <col min="10384" max="10385" width="8" style="251" customWidth="1"/>
    <col min="10386" max="10386" width="8" style="251" bestFit="1" customWidth="1"/>
    <col min="10387" max="10387" width="19.7109375" style="251" customWidth="1"/>
    <col min="10388" max="10388" width="3" style="251" customWidth="1"/>
    <col min="10389" max="10389" width="8" style="251" customWidth="1"/>
    <col min="10390" max="10392" width="8" style="251" bestFit="1" customWidth="1"/>
    <col min="10393" max="10393" width="0" style="251" hidden="1" customWidth="1"/>
    <col min="10394" max="10394" width="8" style="251" bestFit="1" customWidth="1"/>
    <col min="10395" max="10397" width="8" style="251" customWidth="1"/>
    <col min="10398" max="10399" width="8" style="251" bestFit="1" customWidth="1"/>
    <col min="10400" max="10400" width="20.28515625" style="251" customWidth="1"/>
    <col min="10401" max="10401" width="3" style="251" bestFit="1" customWidth="1"/>
    <col min="10402" max="10404" width="8" style="251" bestFit="1" customWidth="1"/>
    <col min="10405" max="10405" width="8" style="251" customWidth="1"/>
    <col min="10406" max="10406" width="9" style="251" customWidth="1"/>
    <col min="10407" max="10407" width="8" style="251" customWidth="1"/>
    <col min="10408" max="10408" width="8" style="251" bestFit="1" customWidth="1"/>
    <col min="10409" max="10409" width="8" style="251" customWidth="1"/>
    <col min="10410" max="10410" width="8" style="251" bestFit="1" customWidth="1"/>
    <col min="10411" max="10411" width="20.28515625" style="251" customWidth="1"/>
    <col min="10412" max="10412" width="3" style="251" bestFit="1" customWidth="1"/>
    <col min="10413" max="10414" width="8" style="251" bestFit="1" customWidth="1"/>
    <col min="10415" max="10415" width="8" style="251" customWidth="1"/>
    <col min="10416" max="10417" width="8" style="251" bestFit="1" customWidth="1"/>
    <col min="10418" max="10418" width="8" style="251" customWidth="1"/>
    <col min="10419" max="10421" width="8" style="251" bestFit="1" customWidth="1"/>
    <col min="10422" max="10422" width="8" style="251" customWidth="1"/>
    <col min="10423" max="10425" width="8" style="251" bestFit="1" customWidth="1"/>
    <col min="10426" max="10426" width="19.7109375" style="251" customWidth="1"/>
    <col min="10427" max="10427" width="3" style="251" bestFit="1" customWidth="1"/>
    <col min="10428" max="10438" width="8" style="251" bestFit="1" customWidth="1"/>
    <col min="10439" max="10439" width="0" style="251" hidden="1" customWidth="1"/>
    <col min="10440" max="10440" width="19.7109375" style="251" customWidth="1"/>
    <col min="10441" max="10441" width="3" style="251" bestFit="1" customWidth="1"/>
    <col min="10442" max="10451" width="8" style="251" bestFit="1" customWidth="1"/>
    <col min="10452" max="10452" width="0" style="251" hidden="1" customWidth="1"/>
    <col min="10453" max="10453" width="20.28515625" style="251" customWidth="1"/>
    <col min="10454" max="10454" width="3" style="251" bestFit="1" customWidth="1"/>
    <col min="10455" max="10465" width="8" style="251" bestFit="1" customWidth="1"/>
    <col min="10466" max="10466" width="19.5703125" style="251" customWidth="1"/>
    <col min="10467" max="10467" width="3" style="251" bestFit="1" customWidth="1"/>
    <col min="10468" max="10477" width="8" style="251" bestFit="1" customWidth="1"/>
    <col min="10478" max="10478" width="19.7109375" style="251" customWidth="1"/>
    <col min="10479" max="10479" width="3" style="251" bestFit="1" customWidth="1"/>
    <col min="10480" max="10490" width="8" style="251" bestFit="1" customWidth="1"/>
    <col min="10491" max="10491" width="20" style="251" customWidth="1"/>
    <col min="10492" max="10492" width="3.28515625" style="251" customWidth="1"/>
    <col min="10493" max="10501" width="8" style="251" bestFit="1" customWidth="1"/>
    <col min="10502" max="10502" width="22.28515625" style="251" bestFit="1" customWidth="1"/>
    <col min="10503" max="10614" width="9.28515625" style="251"/>
    <col min="10615" max="10615" width="18.7109375" style="251" customWidth="1"/>
    <col min="10616" max="10618" width="0" style="251" hidden="1" customWidth="1"/>
    <col min="10619" max="10619" width="3" style="251" bestFit="1" customWidth="1"/>
    <col min="10620" max="10621" width="8" style="251" bestFit="1" customWidth="1"/>
    <col min="10622" max="10622" width="9" style="251" customWidth="1"/>
    <col min="10623" max="10629" width="8" style="251" bestFit="1" customWidth="1"/>
    <col min="10630" max="10630" width="18.5703125" style="251" customWidth="1"/>
    <col min="10631" max="10631" width="3" style="251" bestFit="1" customWidth="1"/>
    <col min="10632" max="10632" width="8" style="251" bestFit="1" customWidth="1"/>
    <col min="10633" max="10633" width="8.28515625" style="251" customWidth="1"/>
    <col min="10634" max="10637" width="8" style="251" bestFit="1" customWidth="1"/>
    <col min="10638" max="10638" width="0" style="251" hidden="1" customWidth="1"/>
    <col min="10639" max="10639" width="8" style="251" bestFit="1" customWidth="1"/>
    <col min="10640" max="10641" width="8" style="251" customWidth="1"/>
    <col min="10642" max="10642" width="8" style="251" bestFit="1" customWidth="1"/>
    <col min="10643" max="10643" width="19.7109375" style="251" customWidth="1"/>
    <col min="10644" max="10644" width="3" style="251" customWidth="1"/>
    <col min="10645" max="10645" width="8" style="251" customWidth="1"/>
    <col min="10646" max="10648" width="8" style="251" bestFit="1" customWidth="1"/>
    <col min="10649" max="10649" width="0" style="251" hidden="1" customWidth="1"/>
    <col min="10650" max="10650" width="8" style="251" bestFit="1" customWidth="1"/>
    <col min="10651" max="10653" width="8" style="251" customWidth="1"/>
    <col min="10654" max="10655" width="8" style="251" bestFit="1" customWidth="1"/>
    <col min="10656" max="10656" width="20.28515625" style="251" customWidth="1"/>
    <col min="10657" max="10657" width="3" style="251" bestFit="1" customWidth="1"/>
    <col min="10658" max="10660" width="8" style="251" bestFit="1" customWidth="1"/>
    <col min="10661" max="10661" width="8" style="251" customWidth="1"/>
    <col min="10662" max="10662" width="9" style="251" customWidth="1"/>
    <col min="10663" max="10663" width="8" style="251" customWidth="1"/>
    <col min="10664" max="10664" width="8" style="251" bestFit="1" customWidth="1"/>
    <col min="10665" max="10665" width="8" style="251" customWidth="1"/>
    <col min="10666" max="10666" width="8" style="251" bestFit="1" customWidth="1"/>
    <col min="10667" max="10667" width="20.28515625" style="251" customWidth="1"/>
    <col min="10668" max="10668" width="3" style="251" bestFit="1" customWidth="1"/>
    <col min="10669" max="10670" width="8" style="251" bestFit="1" customWidth="1"/>
    <col min="10671" max="10671" width="8" style="251" customWidth="1"/>
    <col min="10672" max="10673" width="8" style="251" bestFit="1" customWidth="1"/>
    <col min="10674" max="10674" width="8" style="251" customWidth="1"/>
    <col min="10675" max="10677" width="8" style="251" bestFit="1" customWidth="1"/>
    <col min="10678" max="10678" width="8" style="251" customWidth="1"/>
    <col min="10679" max="10681" width="8" style="251" bestFit="1" customWidth="1"/>
    <col min="10682" max="10682" width="19.7109375" style="251" customWidth="1"/>
    <col min="10683" max="10683" width="3" style="251" bestFit="1" customWidth="1"/>
    <col min="10684" max="10694" width="8" style="251" bestFit="1" customWidth="1"/>
    <col min="10695" max="10695" width="0" style="251" hidden="1" customWidth="1"/>
    <col min="10696" max="10696" width="19.7109375" style="251" customWidth="1"/>
    <col min="10697" max="10697" width="3" style="251" bestFit="1" customWidth="1"/>
    <col min="10698" max="10707" width="8" style="251" bestFit="1" customWidth="1"/>
    <col min="10708" max="10708" width="0" style="251" hidden="1" customWidth="1"/>
    <col min="10709" max="10709" width="20.28515625" style="251" customWidth="1"/>
    <col min="10710" max="10710" width="3" style="251" bestFit="1" customWidth="1"/>
    <col min="10711" max="10721" width="8" style="251" bestFit="1" customWidth="1"/>
    <col min="10722" max="10722" width="19.5703125" style="251" customWidth="1"/>
    <col min="10723" max="10723" width="3" style="251" bestFit="1" customWidth="1"/>
    <col min="10724" max="10733" width="8" style="251" bestFit="1" customWidth="1"/>
    <col min="10734" max="10734" width="19.7109375" style="251" customWidth="1"/>
    <col min="10735" max="10735" width="3" style="251" bestFit="1" customWidth="1"/>
    <col min="10736" max="10746" width="8" style="251" bestFit="1" customWidth="1"/>
    <col min="10747" max="10747" width="20" style="251" customWidth="1"/>
    <col min="10748" max="10748" width="3.28515625" style="251" customWidth="1"/>
    <col min="10749" max="10757" width="8" style="251" bestFit="1" customWidth="1"/>
    <col min="10758" max="10758" width="22.28515625" style="251" bestFit="1" customWidth="1"/>
    <col min="10759" max="10870" width="9.28515625" style="251"/>
    <col min="10871" max="10871" width="18.7109375" style="251" customWidth="1"/>
    <col min="10872" max="10874" width="0" style="251" hidden="1" customWidth="1"/>
    <col min="10875" max="10875" width="3" style="251" bestFit="1" customWidth="1"/>
    <col min="10876" max="10877" width="8" style="251" bestFit="1" customWidth="1"/>
    <col min="10878" max="10878" width="9" style="251" customWidth="1"/>
    <col min="10879" max="10885" width="8" style="251" bestFit="1" customWidth="1"/>
    <col min="10886" max="10886" width="18.5703125" style="251" customWidth="1"/>
    <col min="10887" max="10887" width="3" style="251" bestFit="1" customWidth="1"/>
    <col min="10888" max="10888" width="8" style="251" bestFit="1" customWidth="1"/>
    <col min="10889" max="10889" width="8.28515625" style="251" customWidth="1"/>
    <col min="10890" max="10893" width="8" style="251" bestFit="1" customWidth="1"/>
    <col min="10894" max="10894" width="0" style="251" hidden="1" customWidth="1"/>
    <col min="10895" max="10895" width="8" style="251" bestFit="1" customWidth="1"/>
    <col min="10896" max="10897" width="8" style="251" customWidth="1"/>
    <col min="10898" max="10898" width="8" style="251" bestFit="1" customWidth="1"/>
    <col min="10899" max="10899" width="19.7109375" style="251" customWidth="1"/>
    <col min="10900" max="10900" width="3" style="251" customWidth="1"/>
    <col min="10901" max="10901" width="8" style="251" customWidth="1"/>
    <col min="10902" max="10904" width="8" style="251" bestFit="1" customWidth="1"/>
    <col min="10905" max="10905" width="0" style="251" hidden="1" customWidth="1"/>
    <col min="10906" max="10906" width="8" style="251" bestFit="1" customWidth="1"/>
    <col min="10907" max="10909" width="8" style="251" customWidth="1"/>
    <col min="10910" max="10911" width="8" style="251" bestFit="1" customWidth="1"/>
    <col min="10912" max="10912" width="20.28515625" style="251" customWidth="1"/>
    <col min="10913" max="10913" width="3" style="251" bestFit="1" customWidth="1"/>
    <col min="10914" max="10916" width="8" style="251" bestFit="1" customWidth="1"/>
    <col min="10917" max="10917" width="8" style="251" customWidth="1"/>
    <col min="10918" max="10918" width="9" style="251" customWidth="1"/>
    <col min="10919" max="10919" width="8" style="251" customWidth="1"/>
    <col min="10920" max="10920" width="8" style="251" bestFit="1" customWidth="1"/>
    <col min="10921" max="10921" width="8" style="251" customWidth="1"/>
    <col min="10922" max="10922" width="8" style="251" bestFit="1" customWidth="1"/>
    <col min="10923" max="10923" width="20.28515625" style="251" customWidth="1"/>
    <col min="10924" max="10924" width="3" style="251" bestFit="1" customWidth="1"/>
    <col min="10925" max="10926" width="8" style="251" bestFit="1" customWidth="1"/>
    <col min="10927" max="10927" width="8" style="251" customWidth="1"/>
    <col min="10928" max="10929" width="8" style="251" bestFit="1" customWidth="1"/>
    <col min="10930" max="10930" width="8" style="251" customWidth="1"/>
    <col min="10931" max="10933" width="8" style="251" bestFit="1" customWidth="1"/>
    <col min="10934" max="10934" width="8" style="251" customWidth="1"/>
    <col min="10935" max="10937" width="8" style="251" bestFit="1" customWidth="1"/>
    <col min="10938" max="10938" width="19.7109375" style="251" customWidth="1"/>
    <col min="10939" max="10939" width="3" style="251" bestFit="1" customWidth="1"/>
    <col min="10940" max="10950" width="8" style="251" bestFit="1" customWidth="1"/>
    <col min="10951" max="10951" width="0" style="251" hidden="1" customWidth="1"/>
    <col min="10952" max="10952" width="19.7109375" style="251" customWidth="1"/>
    <col min="10953" max="10953" width="3" style="251" bestFit="1" customWidth="1"/>
    <col min="10954" max="10963" width="8" style="251" bestFit="1" customWidth="1"/>
    <col min="10964" max="10964" width="0" style="251" hidden="1" customWidth="1"/>
    <col min="10965" max="10965" width="20.28515625" style="251" customWidth="1"/>
    <col min="10966" max="10966" width="3" style="251" bestFit="1" customWidth="1"/>
    <col min="10967" max="10977" width="8" style="251" bestFit="1" customWidth="1"/>
    <col min="10978" max="10978" width="19.5703125" style="251" customWidth="1"/>
    <col min="10979" max="10979" width="3" style="251" bestFit="1" customWidth="1"/>
    <col min="10980" max="10989" width="8" style="251" bestFit="1" customWidth="1"/>
    <col min="10990" max="10990" width="19.7109375" style="251" customWidth="1"/>
    <col min="10991" max="10991" width="3" style="251" bestFit="1" customWidth="1"/>
    <col min="10992" max="11002" width="8" style="251" bestFit="1" customWidth="1"/>
    <col min="11003" max="11003" width="20" style="251" customWidth="1"/>
    <col min="11004" max="11004" width="3.28515625" style="251" customWidth="1"/>
    <col min="11005" max="11013" width="8" style="251" bestFit="1" customWidth="1"/>
    <col min="11014" max="11014" width="22.28515625" style="251" bestFit="1" customWidth="1"/>
    <col min="11015" max="11126" width="9.28515625" style="251"/>
    <col min="11127" max="11127" width="18.7109375" style="251" customWidth="1"/>
    <col min="11128" max="11130" width="0" style="251" hidden="1" customWidth="1"/>
    <col min="11131" max="11131" width="3" style="251" bestFit="1" customWidth="1"/>
    <col min="11132" max="11133" width="8" style="251" bestFit="1" customWidth="1"/>
    <col min="11134" max="11134" width="9" style="251" customWidth="1"/>
    <col min="11135" max="11141" width="8" style="251" bestFit="1" customWidth="1"/>
    <col min="11142" max="11142" width="18.5703125" style="251" customWidth="1"/>
    <col min="11143" max="11143" width="3" style="251" bestFit="1" customWidth="1"/>
    <col min="11144" max="11144" width="8" style="251" bestFit="1" customWidth="1"/>
    <col min="11145" max="11145" width="8.28515625" style="251" customWidth="1"/>
    <col min="11146" max="11149" width="8" style="251" bestFit="1" customWidth="1"/>
    <col min="11150" max="11150" width="0" style="251" hidden="1" customWidth="1"/>
    <col min="11151" max="11151" width="8" style="251" bestFit="1" customWidth="1"/>
    <col min="11152" max="11153" width="8" style="251" customWidth="1"/>
    <col min="11154" max="11154" width="8" style="251" bestFit="1" customWidth="1"/>
    <col min="11155" max="11155" width="19.7109375" style="251" customWidth="1"/>
    <col min="11156" max="11156" width="3" style="251" customWidth="1"/>
    <col min="11157" max="11157" width="8" style="251" customWidth="1"/>
    <col min="11158" max="11160" width="8" style="251" bestFit="1" customWidth="1"/>
    <col min="11161" max="11161" width="0" style="251" hidden="1" customWidth="1"/>
    <col min="11162" max="11162" width="8" style="251" bestFit="1" customWidth="1"/>
    <col min="11163" max="11165" width="8" style="251" customWidth="1"/>
    <col min="11166" max="11167" width="8" style="251" bestFit="1" customWidth="1"/>
    <col min="11168" max="11168" width="20.28515625" style="251" customWidth="1"/>
    <col min="11169" max="11169" width="3" style="251" bestFit="1" customWidth="1"/>
    <col min="11170" max="11172" width="8" style="251" bestFit="1" customWidth="1"/>
    <col min="11173" max="11173" width="8" style="251" customWidth="1"/>
    <col min="11174" max="11174" width="9" style="251" customWidth="1"/>
    <col min="11175" max="11175" width="8" style="251" customWidth="1"/>
    <col min="11176" max="11176" width="8" style="251" bestFit="1" customWidth="1"/>
    <col min="11177" max="11177" width="8" style="251" customWidth="1"/>
    <col min="11178" max="11178" width="8" style="251" bestFit="1" customWidth="1"/>
    <col min="11179" max="11179" width="20.28515625" style="251" customWidth="1"/>
    <col min="11180" max="11180" width="3" style="251" bestFit="1" customWidth="1"/>
    <col min="11181" max="11182" width="8" style="251" bestFit="1" customWidth="1"/>
    <col min="11183" max="11183" width="8" style="251" customWidth="1"/>
    <col min="11184" max="11185" width="8" style="251" bestFit="1" customWidth="1"/>
    <col min="11186" max="11186" width="8" style="251" customWidth="1"/>
    <col min="11187" max="11189" width="8" style="251" bestFit="1" customWidth="1"/>
    <col min="11190" max="11190" width="8" style="251" customWidth="1"/>
    <col min="11191" max="11193" width="8" style="251" bestFit="1" customWidth="1"/>
    <col min="11194" max="11194" width="19.7109375" style="251" customWidth="1"/>
    <col min="11195" max="11195" width="3" style="251" bestFit="1" customWidth="1"/>
    <col min="11196" max="11206" width="8" style="251" bestFit="1" customWidth="1"/>
    <col min="11207" max="11207" width="0" style="251" hidden="1" customWidth="1"/>
    <col min="11208" max="11208" width="19.7109375" style="251" customWidth="1"/>
    <col min="11209" max="11209" width="3" style="251" bestFit="1" customWidth="1"/>
    <col min="11210" max="11219" width="8" style="251" bestFit="1" customWidth="1"/>
    <col min="11220" max="11220" width="0" style="251" hidden="1" customWidth="1"/>
    <col min="11221" max="11221" width="20.28515625" style="251" customWidth="1"/>
    <col min="11222" max="11222" width="3" style="251" bestFit="1" customWidth="1"/>
    <col min="11223" max="11233" width="8" style="251" bestFit="1" customWidth="1"/>
    <col min="11234" max="11234" width="19.5703125" style="251" customWidth="1"/>
    <col min="11235" max="11235" width="3" style="251" bestFit="1" customWidth="1"/>
    <col min="11236" max="11245" width="8" style="251" bestFit="1" customWidth="1"/>
    <col min="11246" max="11246" width="19.7109375" style="251" customWidth="1"/>
    <col min="11247" max="11247" width="3" style="251" bestFit="1" customWidth="1"/>
    <col min="11248" max="11258" width="8" style="251" bestFit="1" customWidth="1"/>
    <col min="11259" max="11259" width="20" style="251" customWidth="1"/>
    <col min="11260" max="11260" width="3.28515625" style="251" customWidth="1"/>
    <col min="11261" max="11269" width="8" style="251" bestFit="1" customWidth="1"/>
    <col min="11270" max="11270" width="22.28515625" style="251" bestFit="1" customWidth="1"/>
    <col min="11271" max="11382" width="9.28515625" style="251"/>
    <col min="11383" max="11383" width="18.7109375" style="251" customWidth="1"/>
    <col min="11384" max="11386" width="0" style="251" hidden="1" customWidth="1"/>
    <col min="11387" max="11387" width="3" style="251" bestFit="1" customWidth="1"/>
    <col min="11388" max="11389" width="8" style="251" bestFit="1" customWidth="1"/>
    <col min="11390" max="11390" width="9" style="251" customWidth="1"/>
    <col min="11391" max="11397" width="8" style="251" bestFit="1" customWidth="1"/>
    <col min="11398" max="11398" width="18.5703125" style="251" customWidth="1"/>
    <col min="11399" max="11399" width="3" style="251" bestFit="1" customWidth="1"/>
    <col min="11400" max="11400" width="8" style="251" bestFit="1" customWidth="1"/>
    <col min="11401" max="11401" width="8.28515625" style="251" customWidth="1"/>
    <col min="11402" max="11405" width="8" style="251" bestFit="1" customWidth="1"/>
    <col min="11406" max="11406" width="0" style="251" hidden="1" customWidth="1"/>
    <col min="11407" max="11407" width="8" style="251" bestFit="1" customWidth="1"/>
    <col min="11408" max="11409" width="8" style="251" customWidth="1"/>
    <col min="11410" max="11410" width="8" style="251" bestFit="1" customWidth="1"/>
    <col min="11411" max="11411" width="19.7109375" style="251" customWidth="1"/>
    <col min="11412" max="11412" width="3" style="251" customWidth="1"/>
    <col min="11413" max="11413" width="8" style="251" customWidth="1"/>
    <col min="11414" max="11416" width="8" style="251" bestFit="1" customWidth="1"/>
    <col min="11417" max="11417" width="0" style="251" hidden="1" customWidth="1"/>
    <col min="11418" max="11418" width="8" style="251" bestFit="1" customWidth="1"/>
    <col min="11419" max="11421" width="8" style="251" customWidth="1"/>
    <col min="11422" max="11423" width="8" style="251" bestFit="1" customWidth="1"/>
    <col min="11424" max="11424" width="20.28515625" style="251" customWidth="1"/>
    <col min="11425" max="11425" width="3" style="251" bestFit="1" customWidth="1"/>
    <col min="11426" max="11428" width="8" style="251" bestFit="1" customWidth="1"/>
    <col min="11429" max="11429" width="8" style="251" customWidth="1"/>
    <col min="11430" max="11430" width="9" style="251" customWidth="1"/>
    <col min="11431" max="11431" width="8" style="251" customWidth="1"/>
    <col min="11432" max="11432" width="8" style="251" bestFit="1" customWidth="1"/>
    <col min="11433" max="11433" width="8" style="251" customWidth="1"/>
    <col min="11434" max="11434" width="8" style="251" bestFit="1" customWidth="1"/>
    <col min="11435" max="11435" width="20.28515625" style="251" customWidth="1"/>
    <col min="11436" max="11436" width="3" style="251" bestFit="1" customWidth="1"/>
    <col min="11437" max="11438" width="8" style="251" bestFit="1" customWidth="1"/>
    <col min="11439" max="11439" width="8" style="251" customWidth="1"/>
    <col min="11440" max="11441" width="8" style="251" bestFit="1" customWidth="1"/>
    <col min="11442" max="11442" width="8" style="251" customWidth="1"/>
    <col min="11443" max="11445" width="8" style="251" bestFit="1" customWidth="1"/>
    <col min="11446" max="11446" width="8" style="251" customWidth="1"/>
    <col min="11447" max="11449" width="8" style="251" bestFit="1" customWidth="1"/>
    <col min="11450" max="11450" width="19.7109375" style="251" customWidth="1"/>
    <col min="11451" max="11451" width="3" style="251" bestFit="1" customWidth="1"/>
    <col min="11452" max="11462" width="8" style="251" bestFit="1" customWidth="1"/>
    <col min="11463" max="11463" width="0" style="251" hidden="1" customWidth="1"/>
    <col min="11464" max="11464" width="19.7109375" style="251" customWidth="1"/>
    <col min="11465" max="11465" width="3" style="251" bestFit="1" customWidth="1"/>
    <col min="11466" max="11475" width="8" style="251" bestFit="1" customWidth="1"/>
    <col min="11476" max="11476" width="0" style="251" hidden="1" customWidth="1"/>
    <col min="11477" max="11477" width="20.28515625" style="251" customWidth="1"/>
    <col min="11478" max="11478" width="3" style="251" bestFit="1" customWidth="1"/>
    <col min="11479" max="11489" width="8" style="251" bestFit="1" customWidth="1"/>
    <col min="11490" max="11490" width="19.5703125" style="251" customWidth="1"/>
    <col min="11491" max="11491" width="3" style="251" bestFit="1" customWidth="1"/>
    <col min="11492" max="11501" width="8" style="251" bestFit="1" customWidth="1"/>
    <col min="11502" max="11502" width="19.7109375" style="251" customWidth="1"/>
    <col min="11503" max="11503" width="3" style="251" bestFit="1" customWidth="1"/>
    <col min="11504" max="11514" width="8" style="251" bestFit="1" customWidth="1"/>
    <col min="11515" max="11515" width="20" style="251" customWidth="1"/>
    <col min="11516" max="11516" width="3.28515625" style="251" customWidth="1"/>
    <col min="11517" max="11525" width="8" style="251" bestFit="1" customWidth="1"/>
    <col min="11526" max="11526" width="22.28515625" style="251" bestFit="1" customWidth="1"/>
    <col min="11527" max="11638" width="9.28515625" style="251"/>
    <col min="11639" max="11639" width="18.7109375" style="251" customWidth="1"/>
    <col min="11640" max="11642" width="0" style="251" hidden="1" customWidth="1"/>
    <col min="11643" max="11643" width="3" style="251" bestFit="1" customWidth="1"/>
    <col min="11644" max="11645" width="8" style="251" bestFit="1" customWidth="1"/>
    <col min="11646" max="11646" width="9" style="251" customWidth="1"/>
    <col min="11647" max="11653" width="8" style="251" bestFit="1" customWidth="1"/>
    <col min="11654" max="11654" width="18.5703125" style="251" customWidth="1"/>
    <col min="11655" max="11655" width="3" style="251" bestFit="1" customWidth="1"/>
    <col min="11656" max="11656" width="8" style="251" bestFit="1" customWidth="1"/>
    <col min="11657" max="11657" width="8.28515625" style="251" customWidth="1"/>
    <col min="11658" max="11661" width="8" style="251" bestFit="1" customWidth="1"/>
    <col min="11662" max="11662" width="0" style="251" hidden="1" customWidth="1"/>
    <col min="11663" max="11663" width="8" style="251" bestFit="1" customWidth="1"/>
    <col min="11664" max="11665" width="8" style="251" customWidth="1"/>
    <col min="11666" max="11666" width="8" style="251" bestFit="1" customWidth="1"/>
    <col min="11667" max="11667" width="19.7109375" style="251" customWidth="1"/>
    <col min="11668" max="11668" width="3" style="251" customWidth="1"/>
    <col min="11669" max="11669" width="8" style="251" customWidth="1"/>
    <col min="11670" max="11672" width="8" style="251" bestFit="1" customWidth="1"/>
    <col min="11673" max="11673" width="0" style="251" hidden="1" customWidth="1"/>
    <col min="11674" max="11674" width="8" style="251" bestFit="1" customWidth="1"/>
    <col min="11675" max="11677" width="8" style="251" customWidth="1"/>
    <col min="11678" max="11679" width="8" style="251" bestFit="1" customWidth="1"/>
    <col min="11680" max="11680" width="20.28515625" style="251" customWidth="1"/>
    <col min="11681" max="11681" width="3" style="251" bestFit="1" customWidth="1"/>
    <col min="11682" max="11684" width="8" style="251" bestFit="1" customWidth="1"/>
    <col min="11685" max="11685" width="8" style="251" customWidth="1"/>
    <col min="11686" max="11686" width="9" style="251" customWidth="1"/>
    <col min="11687" max="11687" width="8" style="251" customWidth="1"/>
    <col min="11688" max="11688" width="8" style="251" bestFit="1" customWidth="1"/>
    <col min="11689" max="11689" width="8" style="251" customWidth="1"/>
    <col min="11690" max="11690" width="8" style="251" bestFit="1" customWidth="1"/>
    <col min="11691" max="11691" width="20.28515625" style="251" customWidth="1"/>
    <col min="11692" max="11692" width="3" style="251" bestFit="1" customWidth="1"/>
    <col min="11693" max="11694" width="8" style="251" bestFit="1" customWidth="1"/>
    <col min="11695" max="11695" width="8" style="251" customWidth="1"/>
    <col min="11696" max="11697" width="8" style="251" bestFit="1" customWidth="1"/>
    <col min="11698" max="11698" width="8" style="251" customWidth="1"/>
    <col min="11699" max="11701" width="8" style="251" bestFit="1" customWidth="1"/>
    <col min="11702" max="11702" width="8" style="251" customWidth="1"/>
    <col min="11703" max="11705" width="8" style="251" bestFit="1" customWidth="1"/>
    <col min="11706" max="11706" width="19.7109375" style="251" customWidth="1"/>
    <col min="11707" max="11707" width="3" style="251" bestFit="1" customWidth="1"/>
    <col min="11708" max="11718" width="8" style="251" bestFit="1" customWidth="1"/>
    <col min="11719" max="11719" width="0" style="251" hidden="1" customWidth="1"/>
    <col min="11720" max="11720" width="19.7109375" style="251" customWidth="1"/>
    <col min="11721" max="11721" width="3" style="251" bestFit="1" customWidth="1"/>
    <col min="11722" max="11731" width="8" style="251" bestFit="1" customWidth="1"/>
    <col min="11732" max="11732" width="0" style="251" hidden="1" customWidth="1"/>
    <col min="11733" max="11733" width="20.28515625" style="251" customWidth="1"/>
    <col min="11734" max="11734" width="3" style="251" bestFit="1" customWidth="1"/>
    <col min="11735" max="11745" width="8" style="251" bestFit="1" customWidth="1"/>
    <col min="11746" max="11746" width="19.5703125" style="251" customWidth="1"/>
    <col min="11747" max="11747" width="3" style="251" bestFit="1" customWidth="1"/>
    <col min="11748" max="11757" width="8" style="251" bestFit="1" customWidth="1"/>
    <col min="11758" max="11758" width="19.7109375" style="251" customWidth="1"/>
    <col min="11759" max="11759" width="3" style="251" bestFit="1" customWidth="1"/>
    <col min="11760" max="11770" width="8" style="251" bestFit="1" customWidth="1"/>
    <col min="11771" max="11771" width="20" style="251" customWidth="1"/>
    <col min="11772" max="11772" width="3.28515625" style="251" customWidth="1"/>
    <col min="11773" max="11781" width="8" style="251" bestFit="1" customWidth="1"/>
    <col min="11782" max="11782" width="22.28515625" style="251" bestFit="1" customWidth="1"/>
    <col min="11783" max="11894" width="9.28515625" style="251"/>
    <col min="11895" max="11895" width="18.7109375" style="251" customWidth="1"/>
    <col min="11896" max="11898" width="0" style="251" hidden="1" customWidth="1"/>
    <col min="11899" max="11899" width="3" style="251" bestFit="1" customWidth="1"/>
    <col min="11900" max="11901" width="8" style="251" bestFit="1" customWidth="1"/>
    <col min="11902" max="11902" width="9" style="251" customWidth="1"/>
    <col min="11903" max="11909" width="8" style="251" bestFit="1" customWidth="1"/>
    <col min="11910" max="11910" width="18.5703125" style="251" customWidth="1"/>
    <col min="11911" max="11911" width="3" style="251" bestFit="1" customWidth="1"/>
    <col min="11912" max="11912" width="8" style="251" bestFit="1" customWidth="1"/>
    <col min="11913" max="11913" width="8.28515625" style="251" customWidth="1"/>
    <col min="11914" max="11917" width="8" style="251" bestFit="1" customWidth="1"/>
    <col min="11918" max="11918" width="0" style="251" hidden="1" customWidth="1"/>
    <col min="11919" max="11919" width="8" style="251" bestFit="1" customWidth="1"/>
    <col min="11920" max="11921" width="8" style="251" customWidth="1"/>
    <col min="11922" max="11922" width="8" style="251" bestFit="1" customWidth="1"/>
    <col min="11923" max="11923" width="19.7109375" style="251" customWidth="1"/>
    <col min="11924" max="11924" width="3" style="251" customWidth="1"/>
    <col min="11925" max="11925" width="8" style="251" customWidth="1"/>
    <col min="11926" max="11928" width="8" style="251" bestFit="1" customWidth="1"/>
    <col min="11929" max="11929" width="0" style="251" hidden="1" customWidth="1"/>
    <col min="11930" max="11930" width="8" style="251" bestFit="1" customWidth="1"/>
    <col min="11931" max="11933" width="8" style="251" customWidth="1"/>
    <col min="11934" max="11935" width="8" style="251" bestFit="1" customWidth="1"/>
    <col min="11936" max="11936" width="20.28515625" style="251" customWidth="1"/>
    <col min="11937" max="11937" width="3" style="251" bestFit="1" customWidth="1"/>
    <col min="11938" max="11940" width="8" style="251" bestFit="1" customWidth="1"/>
    <col min="11941" max="11941" width="8" style="251" customWidth="1"/>
    <col min="11942" max="11942" width="9" style="251" customWidth="1"/>
    <col min="11943" max="11943" width="8" style="251" customWidth="1"/>
    <col min="11944" max="11944" width="8" style="251" bestFit="1" customWidth="1"/>
    <col min="11945" max="11945" width="8" style="251" customWidth="1"/>
    <col min="11946" max="11946" width="8" style="251" bestFit="1" customWidth="1"/>
    <col min="11947" max="11947" width="20.28515625" style="251" customWidth="1"/>
    <col min="11948" max="11948" width="3" style="251" bestFit="1" customWidth="1"/>
    <col min="11949" max="11950" width="8" style="251" bestFit="1" customWidth="1"/>
    <col min="11951" max="11951" width="8" style="251" customWidth="1"/>
    <col min="11952" max="11953" width="8" style="251" bestFit="1" customWidth="1"/>
    <col min="11954" max="11954" width="8" style="251" customWidth="1"/>
    <col min="11955" max="11957" width="8" style="251" bestFit="1" customWidth="1"/>
    <col min="11958" max="11958" width="8" style="251" customWidth="1"/>
    <col min="11959" max="11961" width="8" style="251" bestFit="1" customWidth="1"/>
    <col min="11962" max="11962" width="19.7109375" style="251" customWidth="1"/>
    <col min="11963" max="11963" width="3" style="251" bestFit="1" customWidth="1"/>
    <col min="11964" max="11974" width="8" style="251" bestFit="1" customWidth="1"/>
    <col min="11975" max="11975" width="0" style="251" hidden="1" customWidth="1"/>
    <col min="11976" max="11976" width="19.7109375" style="251" customWidth="1"/>
    <col min="11977" max="11977" width="3" style="251" bestFit="1" customWidth="1"/>
    <col min="11978" max="11987" width="8" style="251" bestFit="1" customWidth="1"/>
    <col min="11988" max="11988" width="0" style="251" hidden="1" customWidth="1"/>
    <col min="11989" max="11989" width="20.28515625" style="251" customWidth="1"/>
    <col min="11990" max="11990" width="3" style="251" bestFit="1" customWidth="1"/>
    <col min="11991" max="12001" width="8" style="251" bestFit="1" customWidth="1"/>
    <col min="12002" max="12002" width="19.5703125" style="251" customWidth="1"/>
    <col min="12003" max="12003" width="3" style="251" bestFit="1" customWidth="1"/>
    <col min="12004" max="12013" width="8" style="251" bestFit="1" customWidth="1"/>
    <col min="12014" max="12014" width="19.7109375" style="251" customWidth="1"/>
    <col min="12015" max="12015" width="3" style="251" bestFit="1" customWidth="1"/>
    <col min="12016" max="12026" width="8" style="251" bestFit="1" customWidth="1"/>
    <col min="12027" max="12027" width="20" style="251" customWidth="1"/>
    <col min="12028" max="12028" width="3.28515625" style="251" customWidth="1"/>
    <col min="12029" max="12037" width="8" style="251" bestFit="1" customWidth="1"/>
    <col min="12038" max="12038" width="22.28515625" style="251" bestFit="1" customWidth="1"/>
    <col min="12039" max="12150" width="9.28515625" style="251"/>
    <col min="12151" max="12151" width="18.7109375" style="251" customWidth="1"/>
    <col min="12152" max="12154" width="0" style="251" hidden="1" customWidth="1"/>
    <col min="12155" max="12155" width="3" style="251" bestFit="1" customWidth="1"/>
    <col min="12156" max="12157" width="8" style="251" bestFit="1" customWidth="1"/>
    <col min="12158" max="12158" width="9" style="251" customWidth="1"/>
    <col min="12159" max="12165" width="8" style="251" bestFit="1" customWidth="1"/>
    <col min="12166" max="12166" width="18.5703125" style="251" customWidth="1"/>
    <col min="12167" max="12167" width="3" style="251" bestFit="1" customWidth="1"/>
    <col min="12168" max="12168" width="8" style="251" bestFit="1" customWidth="1"/>
    <col min="12169" max="12169" width="8.28515625" style="251" customWidth="1"/>
    <col min="12170" max="12173" width="8" style="251" bestFit="1" customWidth="1"/>
    <col min="12174" max="12174" width="0" style="251" hidden="1" customWidth="1"/>
    <col min="12175" max="12175" width="8" style="251" bestFit="1" customWidth="1"/>
    <col min="12176" max="12177" width="8" style="251" customWidth="1"/>
    <col min="12178" max="12178" width="8" style="251" bestFit="1" customWidth="1"/>
    <col min="12179" max="12179" width="19.7109375" style="251" customWidth="1"/>
    <col min="12180" max="12180" width="3" style="251" customWidth="1"/>
    <col min="12181" max="12181" width="8" style="251" customWidth="1"/>
    <col min="12182" max="12184" width="8" style="251" bestFit="1" customWidth="1"/>
    <col min="12185" max="12185" width="0" style="251" hidden="1" customWidth="1"/>
    <col min="12186" max="12186" width="8" style="251" bestFit="1" customWidth="1"/>
    <col min="12187" max="12189" width="8" style="251" customWidth="1"/>
    <col min="12190" max="12191" width="8" style="251" bestFit="1" customWidth="1"/>
    <col min="12192" max="12192" width="20.28515625" style="251" customWidth="1"/>
    <col min="12193" max="12193" width="3" style="251" bestFit="1" customWidth="1"/>
    <col min="12194" max="12196" width="8" style="251" bestFit="1" customWidth="1"/>
    <col min="12197" max="12197" width="8" style="251" customWidth="1"/>
    <col min="12198" max="12198" width="9" style="251" customWidth="1"/>
    <col min="12199" max="12199" width="8" style="251" customWidth="1"/>
    <col min="12200" max="12200" width="8" style="251" bestFit="1" customWidth="1"/>
    <col min="12201" max="12201" width="8" style="251" customWidth="1"/>
    <col min="12202" max="12202" width="8" style="251" bestFit="1" customWidth="1"/>
    <col min="12203" max="12203" width="20.28515625" style="251" customWidth="1"/>
    <col min="12204" max="12204" width="3" style="251" bestFit="1" customWidth="1"/>
    <col min="12205" max="12206" width="8" style="251" bestFit="1" customWidth="1"/>
    <col min="12207" max="12207" width="8" style="251" customWidth="1"/>
    <col min="12208" max="12209" width="8" style="251" bestFit="1" customWidth="1"/>
    <col min="12210" max="12210" width="8" style="251" customWidth="1"/>
    <col min="12211" max="12213" width="8" style="251" bestFit="1" customWidth="1"/>
    <col min="12214" max="12214" width="8" style="251" customWidth="1"/>
    <col min="12215" max="12217" width="8" style="251" bestFit="1" customWidth="1"/>
    <col min="12218" max="12218" width="19.7109375" style="251" customWidth="1"/>
    <col min="12219" max="12219" width="3" style="251" bestFit="1" customWidth="1"/>
    <col min="12220" max="12230" width="8" style="251" bestFit="1" customWidth="1"/>
    <col min="12231" max="12231" width="0" style="251" hidden="1" customWidth="1"/>
    <col min="12232" max="12232" width="19.7109375" style="251" customWidth="1"/>
    <col min="12233" max="12233" width="3" style="251" bestFit="1" customWidth="1"/>
    <col min="12234" max="12243" width="8" style="251" bestFit="1" customWidth="1"/>
    <col min="12244" max="12244" width="0" style="251" hidden="1" customWidth="1"/>
    <col min="12245" max="12245" width="20.28515625" style="251" customWidth="1"/>
    <col min="12246" max="12246" width="3" style="251" bestFit="1" customWidth="1"/>
    <col min="12247" max="12257" width="8" style="251" bestFit="1" customWidth="1"/>
    <col min="12258" max="12258" width="19.5703125" style="251" customWidth="1"/>
    <col min="12259" max="12259" width="3" style="251" bestFit="1" customWidth="1"/>
    <col min="12260" max="12269" width="8" style="251" bestFit="1" customWidth="1"/>
    <col min="12270" max="12270" width="19.7109375" style="251" customWidth="1"/>
    <col min="12271" max="12271" width="3" style="251" bestFit="1" customWidth="1"/>
    <col min="12272" max="12282" width="8" style="251" bestFit="1" customWidth="1"/>
    <col min="12283" max="12283" width="20" style="251" customWidth="1"/>
    <col min="12284" max="12284" width="3.28515625" style="251" customWidth="1"/>
    <col min="12285" max="12293" width="8" style="251" bestFit="1" customWidth="1"/>
    <col min="12294" max="12294" width="22.28515625" style="251" bestFit="1" customWidth="1"/>
    <col min="12295" max="12406" width="9.28515625" style="251"/>
    <col min="12407" max="12407" width="18.7109375" style="251" customWidth="1"/>
    <col min="12408" max="12410" width="0" style="251" hidden="1" customWidth="1"/>
    <col min="12411" max="12411" width="3" style="251" bestFit="1" customWidth="1"/>
    <col min="12412" max="12413" width="8" style="251" bestFit="1" customWidth="1"/>
    <col min="12414" max="12414" width="9" style="251" customWidth="1"/>
    <col min="12415" max="12421" width="8" style="251" bestFit="1" customWidth="1"/>
    <col min="12422" max="12422" width="18.5703125" style="251" customWidth="1"/>
    <col min="12423" max="12423" width="3" style="251" bestFit="1" customWidth="1"/>
    <col min="12424" max="12424" width="8" style="251" bestFit="1" customWidth="1"/>
    <col min="12425" max="12425" width="8.28515625" style="251" customWidth="1"/>
    <col min="12426" max="12429" width="8" style="251" bestFit="1" customWidth="1"/>
    <col min="12430" max="12430" width="0" style="251" hidden="1" customWidth="1"/>
    <col min="12431" max="12431" width="8" style="251" bestFit="1" customWidth="1"/>
    <col min="12432" max="12433" width="8" style="251" customWidth="1"/>
    <col min="12434" max="12434" width="8" style="251" bestFit="1" customWidth="1"/>
    <col min="12435" max="12435" width="19.7109375" style="251" customWidth="1"/>
    <col min="12436" max="12436" width="3" style="251" customWidth="1"/>
    <col min="12437" max="12437" width="8" style="251" customWidth="1"/>
    <col min="12438" max="12440" width="8" style="251" bestFit="1" customWidth="1"/>
    <col min="12441" max="12441" width="0" style="251" hidden="1" customWidth="1"/>
    <col min="12442" max="12442" width="8" style="251" bestFit="1" customWidth="1"/>
    <col min="12443" max="12445" width="8" style="251" customWidth="1"/>
    <col min="12446" max="12447" width="8" style="251" bestFit="1" customWidth="1"/>
    <col min="12448" max="12448" width="20.28515625" style="251" customWidth="1"/>
    <col min="12449" max="12449" width="3" style="251" bestFit="1" customWidth="1"/>
    <col min="12450" max="12452" width="8" style="251" bestFit="1" customWidth="1"/>
    <col min="12453" max="12453" width="8" style="251" customWidth="1"/>
    <col min="12454" max="12454" width="9" style="251" customWidth="1"/>
    <col min="12455" max="12455" width="8" style="251" customWidth="1"/>
    <col min="12456" max="12456" width="8" style="251" bestFit="1" customWidth="1"/>
    <col min="12457" max="12457" width="8" style="251" customWidth="1"/>
    <col min="12458" max="12458" width="8" style="251" bestFit="1" customWidth="1"/>
    <col min="12459" max="12459" width="20.28515625" style="251" customWidth="1"/>
    <col min="12460" max="12460" width="3" style="251" bestFit="1" customWidth="1"/>
    <col min="12461" max="12462" width="8" style="251" bestFit="1" customWidth="1"/>
    <col min="12463" max="12463" width="8" style="251" customWidth="1"/>
    <col min="12464" max="12465" width="8" style="251" bestFit="1" customWidth="1"/>
    <col min="12466" max="12466" width="8" style="251" customWidth="1"/>
    <col min="12467" max="12469" width="8" style="251" bestFit="1" customWidth="1"/>
    <col min="12470" max="12470" width="8" style="251" customWidth="1"/>
    <col min="12471" max="12473" width="8" style="251" bestFit="1" customWidth="1"/>
    <col min="12474" max="12474" width="19.7109375" style="251" customWidth="1"/>
    <col min="12475" max="12475" width="3" style="251" bestFit="1" customWidth="1"/>
    <col min="12476" max="12486" width="8" style="251" bestFit="1" customWidth="1"/>
    <col min="12487" max="12487" width="0" style="251" hidden="1" customWidth="1"/>
    <col min="12488" max="12488" width="19.7109375" style="251" customWidth="1"/>
    <col min="12489" max="12489" width="3" style="251" bestFit="1" customWidth="1"/>
    <col min="12490" max="12499" width="8" style="251" bestFit="1" customWidth="1"/>
    <col min="12500" max="12500" width="0" style="251" hidden="1" customWidth="1"/>
    <col min="12501" max="12501" width="20.28515625" style="251" customWidth="1"/>
    <col min="12502" max="12502" width="3" style="251" bestFit="1" customWidth="1"/>
    <col min="12503" max="12513" width="8" style="251" bestFit="1" customWidth="1"/>
    <col min="12514" max="12514" width="19.5703125" style="251" customWidth="1"/>
    <col min="12515" max="12515" width="3" style="251" bestFit="1" customWidth="1"/>
    <col min="12516" max="12525" width="8" style="251" bestFit="1" customWidth="1"/>
    <col min="12526" max="12526" width="19.7109375" style="251" customWidth="1"/>
    <col min="12527" max="12527" width="3" style="251" bestFit="1" customWidth="1"/>
    <col min="12528" max="12538" width="8" style="251" bestFit="1" customWidth="1"/>
    <col min="12539" max="12539" width="20" style="251" customWidth="1"/>
    <col min="12540" max="12540" width="3.28515625" style="251" customWidth="1"/>
    <col min="12541" max="12549" width="8" style="251" bestFit="1" customWidth="1"/>
    <col min="12550" max="12550" width="22.28515625" style="251" bestFit="1" customWidth="1"/>
    <col min="12551" max="12662" width="9.28515625" style="251"/>
    <col min="12663" max="12663" width="18.7109375" style="251" customWidth="1"/>
    <col min="12664" max="12666" width="0" style="251" hidden="1" customWidth="1"/>
    <col min="12667" max="12667" width="3" style="251" bestFit="1" customWidth="1"/>
    <col min="12668" max="12669" width="8" style="251" bestFit="1" customWidth="1"/>
    <col min="12670" max="12670" width="9" style="251" customWidth="1"/>
    <col min="12671" max="12677" width="8" style="251" bestFit="1" customWidth="1"/>
    <col min="12678" max="12678" width="18.5703125" style="251" customWidth="1"/>
    <col min="12679" max="12679" width="3" style="251" bestFit="1" customWidth="1"/>
    <col min="12680" max="12680" width="8" style="251" bestFit="1" customWidth="1"/>
    <col min="12681" max="12681" width="8.28515625" style="251" customWidth="1"/>
    <col min="12682" max="12685" width="8" style="251" bestFit="1" customWidth="1"/>
    <col min="12686" max="12686" width="0" style="251" hidden="1" customWidth="1"/>
    <col min="12687" max="12687" width="8" style="251" bestFit="1" customWidth="1"/>
    <col min="12688" max="12689" width="8" style="251" customWidth="1"/>
    <col min="12690" max="12690" width="8" style="251" bestFit="1" customWidth="1"/>
    <col min="12691" max="12691" width="19.7109375" style="251" customWidth="1"/>
    <col min="12692" max="12692" width="3" style="251" customWidth="1"/>
    <col min="12693" max="12693" width="8" style="251" customWidth="1"/>
    <col min="12694" max="12696" width="8" style="251" bestFit="1" customWidth="1"/>
    <col min="12697" max="12697" width="0" style="251" hidden="1" customWidth="1"/>
    <col min="12698" max="12698" width="8" style="251" bestFit="1" customWidth="1"/>
    <col min="12699" max="12701" width="8" style="251" customWidth="1"/>
    <col min="12702" max="12703" width="8" style="251" bestFit="1" customWidth="1"/>
    <col min="12704" max="12704" width="20.28515625" style="251" customWidth="1"/>
    <col min="12705" max="12705" width="3" style="251" bestFit="1" customWidth="1"/>
    <col min="12706" max="12708" width="8" style="251" bestFit="1" customWidth="1"/>
    <col min="12709" max="12709" width="8" style="251" customWidth="1"/>
    <col min="12710" max="12710" width="9" style="251" customWidth="1"/>
    <col min="12711" max="12711" width="8" style="251" customWidth="1"/>
    <col min="12712" max="12712" width="8" style="251" bestFit="1" customWidth="1"/>
    <col min="12713" max="12713" width="8" style="251" customWidth="1"/>
    <col min="12714" max="12714" width="8" style="251" bestFit="1" customWidth="1"/>
    <col min="12715" max="12715" width="20.28515625" style="251" customWidth="1"/>
    <col min="12716" max="12716" width="3" style="251" bestFit="1" customWidth="1"/>
    <col min="12717" max="12718" width="8" style="251" bestFit="1" customWidth="1"/>
    <col min="12719" max="12719" width="8" style="251" customWidth="1"/>
    <col min="12720" max="12721" width="8" style="251" bestFit="1" customWidth="1"/>
    <col min="12722" max="12722" width="8" style="251" customWidth="1"/>
    <col min="12723" max="12725" width="8" style="251" bestFit="1" customWidth="1"/>
    <col min="12726" max="12726" width="8" style="251" customWidth="1"/>
    <col min="12727" max="12729" width="8" style="251" bestFit="1" customWidth="1"/>
    <col min="12730" max="12730" width="19.7109375" style="251" customWidth="1"/>
    <col min="12731" max="12731" width="3" style="251" bestFit="1" customWidth="1"/>
    <col min="12732" max="12742" width="8" style="251" bestFit="1" customWidth="1"/>
    <col min="12743" max="12743" width="0" style="251" hidden="1" customWidth="1"/>
    <col min="12744" max="12744" width="19.7109375" style="251" customWidth="1"/>
    <col min="12745" max="12745" width="3" style="251" bestFit="1" customWidth="1"/>
    <col min="12746" max="12755" width="8" style="251" bestFit="1" customWidth="1"/>
    <col min="12756" max="12756" width="0" style="251" hidden="1" customWidth="1"/>
    <col min="12757" max="12757" width="20.28515625" style="251" customWidth="1"/>
    <col min="12758" max="12758" width="3" style="251" bestFit="1" customWidth="1"/>
    <col min="12759" max="12769" width="8" style="251" bestFit="1" customWidth="1"/>
    <col min="12770" max="12770" width="19.5703125" style="251" customWidth="1"/>
    <col min="12771" max="12771" width="3" style="251" bestFit="1" customWidth="1"/>
    <col min="12772" max="12781" width="8" style="251" bestFit="1" customWidth="1"/>
    <col min="12782" max="12782" width="19.7109375" style="251" customWidth="1"/>
    <col min="12783" max="12783" width="3" style="251" bestFit="1" customWidth="1"/>
    <col min="12784" max="12794" width="8" style="251" bestFit="1" customWidth="1"/>
    <col min="12795" max="12795" width="20" style="251" customWidth="1"/>
    <col min="12796" max="12796" width="3.28515625" style="251" customWidth="1"/>
    <col min="12797" max="12805" width="8" style="251" bestFit="1" customWidth="1"/>
    <col min="12806" max="12806" width="22.28515625" style="251" bestFit="1" customWidth="1"/>
    <col min="12807" max="12918" width="9.28515625" style="251"/>
    <col min="12919" max="12919" width="18.7109375" style="251" customWidth="1"/>
    <col min="12920" max="12922" width="0" style="251" hidden="1" customWidth="1"/>
    <col min="12923" max="12923" width="3" style="251" bestFit="1" customWidth="1"/>
    <col min="12924" max="12925" width="8" style="251" bestFit="1" customWidth="1"/>
    <col min="12926" max="12926" width="9" style="251" customWidth="1"/>
    <col min="12927" max="12933" width="8" style="251" bestFit="1" customWidth="1"/>
    <col min="12934" max="12934" width="18.5703125" style="251" customWidth="1"/>
    <col min="12935" max="12935" width="3" style="251" bestFit="1" customWidth="1"/>
    <col min="12936" max="12936" width="8" style="251" bestFit="1" customWidth="1"/>
    <col min="12937" max="12937" width="8.28515625" style="251" customWidth="1"/>
    <col min="12938" max="12941" width="8" style="251" bestFit="1" customWidth="1"/>
    <col min="12942" max="12942" width="0" style="251" hidden="1" customWidth="1"/>
    <col min="12943" max="12943" width="8" style="251" bestFit="1" customWidth="1"/>
    <col min="12944" max="12945" width="8" style="251" customWidth="1"/>
    <col min="12946" max="12946" width="8" style="251" bestFit="1" customWidth="1"/>
    <col min="12947" max="12947" width="19.7109375" style="251" customWidth="1"/>
    <col min="12948" max="12948" width="3" style="251" customWidth="1"/>
    <col min="12949" max="12949" width="8" style="251" customWidth="1"/>
    <col min="12950" max="12952" width="8" style="251" bestFit="1" customWidth="1"/>
    <col min="12953" max="12953" width="0" style="251" hidden="1" customWidth="1"/>
    <col min="12954" max="12954" width="8" style="251" bestFit="1" customWidth="1"/>
    <col min="12955" max="12957" width="8" style="251" customWidth="1"/>
    <col min="12958" max="12959" width="8" style="251" bestFit="1" customWidth="1"/>
    <col min="12960" max="12960" width="20.28515625" style="251" customWidth="1"/>
    <col min="12961" max="12961" width="3" style="251" bestFit="1" customWidth="1"/>
    <col min="12962" max="12964" width="8" style="251" bestFit="1" customWidth="1"/>
    <col min="12965" max="12965" width="8" style="251" customWidth="1"/>
    <col min="12966" max="12966" width="9" style="251" customWidth="1"/>
    <col min="12967" max="12967" width="8" style="251" customWidth="1"/>
    <col min="12968" max="12968" width="8" style="251" bestFit="1" customWidth="1"/>
    <col min="12969" max="12969" width="8" style="251" customWidth="1"/>
    <col min="12970" max="12970" width="8" style="251" bestFit="1" customWidth="1"/>
    <col min="12971" max="12971" width="20.28515625" style="251" customWidth="1"/>
    <col min="12972" max="12972" width="3" style="251" bestFit="1" customWidth="1"/>
    <col min="12973" max="12974" width="8" style="251" bestFit="1" customWidth="1"/>
    <col min="12975" max="12975" width="8" style="251" customWidth="1"/>
    <col min="12976" max="12977" width="8" style="251" bestFit="1" customWidth="1"/>
    <col min="12978" max="12978" width="8" style="251" customWidth="1"/>
    <col min="12979" max="12981" width="8" style="251" bestFit="1" customWidth="1"/>
    <col min="12982" max="12982" width="8" style="251" customWidth="1"/>
    <col min="12983" max="12985" width="8" style="251" bestFit="1" customWidth="1"/>
    <col min="12986" max="12986" width="19.7109375" style="251" customWidth="1"/>
    <col min="12987" max="12987" width="3" style="251" bestFit="1" customWidth="1"/>
    <col min="12988" max="12998" width="8" style="251" bestFit="1" customWidth="1"/>
    <col min="12999" max="12999" width="0" style="251" hidden="1" customWidth="1"/>
    <col min="13000" max="13000" width="19.7109375" style="251" customWidth="1"/>
    <col min="13001" max="13001" width="3" style="251" bestFit="1" customWidth="1"/>
    <col min="13002" max="13011" width="8" style="251" bestFit="1" customWidth="1"/>
    <col min="13012" max="13012" width="0" style="251" hidden="1" customWidth="1"/>
    <col min="13013" max="13013" width="20.28515625" style="251" customWidth="1"/>
    <col min="13014" max="13014" width="3" style="251" bestFit="1" customWidth="1"/>
    <col min="13015" max="13025" width="8" style="251" bestFit="1" customWidth="1"/>
    <col min="13026" max="13026" width="19.5703125" style="251" customWidth="1"/>
    <col min="13027" max="13027" width="3" style="251" bestFit="1" customWidth="1"/>
    <col min="13028" max="13037" width="8" style="251" bestFit="1" customWidth="1"/>
    <col min="13038" max="13038" width="19.7109375" style="251" customWidth="1"/>
    <col min="13039" max="13039" width="3" style="251" bestFit="1" customWidth="1"/>
    <col min="13040" max="13050" width="8" style="251" bestFit="1" customWidth="1"/>
    <col min="13051" max="13051" width="20" style="251" customWidth="1"/>
    <col min="13052" max="13052" width="3.28515625" style="251" customWidth="1"/>
    <col min="13053" max="13061" width="8" style="251" bestFit="1" customWidth="1"/>
    <col min="13062" max="13062" width="22.28515625" style="251" bestFit="1" customWidth="1"/>
    <col min="13063" max="13174" width="9.28515625" style="251"/>
    <col min="13175" max="13175" width="18.7109375" style="251" customWidth="1"/>
    <col min="13176" max="13178" width="0" style="251" hidden="1" customWidth="1"/>
    <col min="13179" max="13179" width="3" style="251" bestFit="1" customWidth="1"/>
    <col min="13180" max="13181" width="8" style="251" bestFit="1" customWidth="1"/>
    <col min="13182" max="13182" width="9" style="251" customWidth="1"/>
    <col min="13183" max="13189" width="8" style="251" bestFit="1" customWidth="1"/>
    <col min="13190" max="13190" width="18.5703125" style="251" customWidth="1"/>
    <col min="13191" max="13191" width="3" style="251" bestFit="1" customWidth="1"/>
    <col min="13192" max="13192" width="8" style="251" bestFit="1" customWidth="1"/>
    <col min="13193" max="13193" width="8.28515625" style="251" customWidth="1"/>
    <col min="13194" max="13197" width="8" style="251" bestFit="1" customWidth="1"/>
    <col min="13198" max="13198" width="0" style="251" hidden="1" customWidth="1"/>
    <col min="13199" max="13199" width="8" style="251" bestFit="1" customWidth="1"/>
    <col min="13200" max="13201" width="8" style="251" customWidth="1"/>
    <col min="13202" max="13202" width="8" style="251" bestFit="1" customWidth="1"/>
    <col min="13203" max="13203" width="19.7109375" style="251" customWidth="1"/>
    <col min="13204" max="13204" width="3" style="251" customWidth="1"/>
    <col min="13205" max="13205" width="8" style="251" customWidth="1"/>
    <col min="13206" max="13208" width="8" style="251" bestFit="1" customWidth="1"/>
    <col min="13209" max="13209" width="0" style="251" hidden="1" customWidth="1"/>
    <col min="13210" max="13210" width="8" style="251" bestFit="1" customWidth="1"/>
    <col min="13211" max="13213" width="8" style="251" customWidth="1"/>
    <col min="13214" max="13215" width="8" style="251" bestFit="1" customWidth="1"/>
    <col min="13216" max="13216" width="20.28515625" style="251" customWidth="1"/>
    <col min="13217" max="13217" width="3" style="251" bestFit="1" customWidth="1"/>
    <col min="13218" max="13220" width="8" style="251" bestFit="1" customWidth="1"/>
    <col min="13221" max="13221" width="8" style="251" customWidth="1"/>
    <col min="13222" max="13222" width="9" style="251" customWidth="1"/>
    <col min="13223" max="13223" width="8" style="251" customWidth="1"/>
    <col min="13224" max="13224" width="8" style="251" bestFit="1" customWidth="1"/>
    <col min="13225" max="13225" width="8" style="251" customWidth="1"/>
    <col min="13226" max="13226" width="8" style="251" bestFit="1" customWidth="1"/>
    <col min="13227" max="13227" width="20.28515625" style="251" customWidth="1"/>
    <col min="13228" max="13228" width="3" style="251" bestFit="1" customWidth="1"/>
    <col min="13229" max="13230" width="8" style="251" bestFit="1" customWidth="1"/>
    <col min="13231" max="13231" width="8" style="251" customWidth="1"/>
    <col min="13232" max="13233" width="8" style="251" bestFit="1" customWidth="1"/>
    <col min="13234" max="13234" width="8" style="251" customWidth="1"/>
    <col min="13235" max="13237" width="8" style="251" bestFit="1" customWidth="1"/>
    <col min="13238" max="13238" width="8" style="251" customWidth="1"/>
    <col min="13239" max="13241" width="8" style="251" bestFit="1" customWidth="1"/>
    <col min="13242" max="13242" width="19.7109375" style="251" customWidth="1"/>
    <col min="13243" max="13243" width="3" style="251" bestFit="1" customWidth="1"/>
    <col min="13244" max="13254" width="8" style="251" bestFit="1" customWidth="1"/>
    <col min="13255" max="13255" width="0" style="251" hidden="1" customWidth="1"/>
    <col min="13256" max="13256" width="19.7109375" style="251" customWidth="1"/>
    <col min="13257" max="13257" width="3" style="251" bestFit="1" customWidth="1"/>
    <col min="13258" max="13267" width="8" style="251" bestFit="1" customWidth="1"/>
    <col min="13268" max="13268" width="0" style="251" hidden="1" customWidth="1"/>
    <col min="13269" max="13269" width="20.28515625" style="251" customWidth="1"/>
    <col min="13270" max="13270" width="3" style="251" bestFit="1" customWidth="1"/>
    <col min="13271" max="13281" width="8" style="251" bestFit="1" customWidth="1"/>
    <col min="13282" max="13282" width="19.5703125" style="251" customWidth="1"/>
    <col min="13283" max="13283" width="3" style="251" bestFit="1" customWidth="1"/>
    <col min="13284" max="13293" width="8" style="251" bestFit="1" customWidth="1"/>
    <col min="13294" max="13294" width="19.7109375" style="251" customWidth="1"/>
    <col min="13295" max="13295" width="3" style="251" bestFit="1" customWidth="1"/>
    <col min="13296" max="13306" width="8" style="251" bestFit="1" customWidth="1"/>
    <col min="13307" max="13307" width="20" style="251" customWidth="1"/>
    <col min="13308" max="13308" width="3.28515625" style="251" customWidth="1"/>
    <col min="13309" max="13317" width="8" style="251" bestFit="1" customWidth="1"/>
    <col min="13318" max="13318" width="22.28515625" style="251" bestFit="1" customWidth="1"/>
    <col min="13319" max="13430" width="9.28515625" style="251"/>
    <col min="13431" max="13431" width="18.7109375" style="251" customWidth="1"/>
    <col min="13432" max="13434" width="0" style="251" hidden="1" customWidth="1"/>
    <col min="13435" max="13435" width="3" style="251" bestFit="1" customWidth="1"/>
    <col min="13436" max="13437" width="8" style="251" bestFit="1" customWidth="1"/>
    <col min="13438" max="13438" width="9" style="251" customWidth="1"/>
    <col min="13439" max="13445" width="8" style="251" bestFit="1" customWidth="1"/>
    <col min="13446" max="13446" width="18.5703125" style="251" customWidth="1"/>
    <col min="13447" max="13447" width="3" style="251" bestFit="1" customWidth="1"/>
    <col min="13448" max="13448" width="8" style="251" bestFit="1" customWidth="1"/>
    <col min="13449" max="13449" width="8.28515625" style="251" customWidth="1"/>
    <col min="13450" max="13453" width="8" style="251" bestFit="1" customWidth="1"/>
    <col min="13454" max="13454" width="0" style="251" hidden="1" customWidth="1"/>
    <col min="13455" max="13455" width="8" style="251" bestFit="1" customWidth="1"/>
    <col min="13456" max="13457" width="8" style="251" customWidth="1"/>
    <col min="13458" max="13458" width="8" style="251" bestFit="1" customWidth="1"/>
    <col min="13459" max="13459" width="19.7109375" style="251" customWidth="1"/>
    <col min="13460" max="13460" width="3" style="251" customWidth="1"/>
    <col min="13461" max="13461" width="8" style="251" customWidth="1"/>
    <col min="13462" max="13464" width="8" style="251" bestFit="1" customWidth="1"/>
    <col min="13465" max="13465" width="0" style="251" hidden="1" customWidth="1"/>
    <col min="13466" max="13466" width="8" style="251" bestFit="1" customWidth="1"/>
    <col min="13467" max="13469" width="8" style="251" customWidth="1"/>
    <col min="13470" max="13471" width="8" style="251" bestFit="1" customWidth="1"/>
    <col min="13472" max="13472" width="20.28515625" style="251" customWidth="1"/>
    <col min="13473" max="13473" width="3" style="251" bestFit="1" customWidth="1"/>
    <col min="13474" max="13476" width="8" style="251" bestFit="1" customWidth="1"/>
    <col min="13477" max="13477" width="8" style="251" customWidth="1"/>
    <col min="13478" max="13478" width="9" style="251" customWidth="1"/>
    <col min="13479" max="13479" width="8" style="251" customWidth="1"/>
    <col min="13480" max="13480" width="8" style="251" bestFit="1" customWidth="1"/>
    <col min="13481" max="13481" width="8" style="251" customWidth="1"/>
    <col min="13482" max="13482" width="8" style="251" bestFit="1" customWidth="1"/>
    <col min="13483" max="13483" width="20.28515625" style="251" customWidth="1"/>
    <col min="13484" max="13484" width="3" style="251" bestFit="1" customWidth="1"/>
    <col min="13485" max="13486" width="8" style="251" bestFit="1" customWidth="1"/>
    <col min="13487" max="13487" width="8" style="251" customWidth="1"/>
    <col min="13488" max="13489" width="8" style="251" bestFit="1" customWidth="1"/>
    <col min="13490" max="13490" width="8" style="251" customWidth="1"/>
    <col min="13491" max="13493" width="8" style="251" bestFit="1" customWidth="1"/>
    <col min="13494" max="13494" width="8" style="251" customWidth="1"/>
    <col min="13495" max="13497" width="8" style="251" bestFit="1" customWidth="1"/>
    <col min="13498" max="13498" width="19.7109375" style="251" customWidth="1"/>
    <col min="13499" max="13499" width="3" style="251" bestFit="1" customWidth="1"/>
    <col min="13500" max="13510" width="8" style="251" bestFit="1" customWidth="1"/>
    <col min="13511" max="13511" width="0" style="251" hidden="1" customWidth="1"/>
    <col min="13512" max="13512" width="19.7109375" style="251" customWidth="1"/>
    <col min="13513" max="13513" width="3" style="251" bestFit="1" customWidth="1"/>
    <col min="13514" max="13523" width="8" style="251" bestFit="1" customWidth="1"/>
    <col min="13524" max="13524" width="0" style="251" hidden="1" customWidth="1"/>
    <col min="13525" max="13525" width="20.28515625" style="251" customWidth="1"/>
    <col min="13526" max="13526" width="3" style="251" bestFit="1" customWidth="1"/>
    <col min="13527" max="13537" width="8" style="251" bestFit="1" customWidth="1"/>
    <col min="13538" max="13538" width="19.5703125" style="251" customWidth="1"/>
    <col min="13539" max="13539" width="3" style="251" bestFit="1" customWidth="1"/>
    <col min="13540" max="13549" width="8" style="251" bestFit="1" customWidth="1"/>
    <col min="13550" max="13550" width="19.7109375" style="251" customWidth="1"/>
    <col min="13551" max="13551" width="3" style="251" bestFit="1" customWidth="1"/>
    <col min="13552" max="13562" width="8" style="251" bestFit="1" customWidth="1"/>
    <col min="13563" max="13563" width="20" style="251" customWidth="1"/>
    <col min="13564" max="13564" width="3.28515625" style="251" customWidth="1"/>
    <col min="13565" max="13573" width="8" style="251" bestFit="1" customWidth="1"/>
    <col min="13574" max="13574" width="22.28515625" style="251" bestFit="1" customWidth="1"/>
    <col min="13575" max="13686" width="9.28515625" style="251"/>
    <col min="13687" max="13687" width="18.7109375" style="251" customWidth="1"/>
    <col min="13688" max="13690" width="0" style="251" hidden="1" customWidth="1"/>
    <col min="13691" max="13691" width="3" style="251" bestFit="1" customWidth="1"/>
    <col min="13692" max="13693" width="8" style="251" bestFit="1" customWidth="1"/>
    <col min="13694" max="13694" width="9" style="251" customWidth="1"/>
    <col min="13695" max="13701" width="8" style="251" bestFit="1" customWidth="1"/>
    <col min="13702" max="13702" width="18.5703125" style="251" customWidth="1"/>
    <col min="13703" max="13703" width="3" style="251" bestFit="1" customWidth="1"/>
    <col min="13704" max="13704" width="8" style="251" bestFit="1" customWidth="1"/>
    <col min="13705" max="13705" width="8.28515625" style="251" customWidth="1"/>
    <col min="13706" max="13709" width="8" style="251" bestFit="1" customWidth="1"/>
    <col min="13710" max="13710" width="0" style="251" hidden="1" customWidth="1"/>
    <col min="13711" max="13711" width="8" style="251" bestFit="1" customWidth="1"/>
    <col min="13712" max="13713" width="8" style="251" customWidth="1"/>
    <col min="13714" max="13714" width="8" style="251" bestFit="1" customWidth="1"/>
    <col min="13715" max="13715" width="19.7109375" style="251" customWidth="1"/>
    <col min="13716" max="13716" width="3" style="251" customWidth="1"/>
    <col min="13717" max="13717" width="8" style="251" customWidth="1"/>
    <col min="13718" max="13720" width="8" style="251" bestFit="1" customWidth="1"/>
    <col min="13721" max="13721" width="0" style="251" hidden="1" customWidth="1"/>
    <col min="13722" max="13722" width="8" style="251" bestFit="1" customWidth="1"/>
    <col min="13723" max="13725" width="8" style="251" customWidth="1"/>
    <col min="13726" max="13727" width="8" style="251" bestFit="1" customWidth="1"/>
    <col min="13728" max="13728" width="20.28515625" style="251" customWidth="1"/>
    <col min="13729" max="13729" width="3" style="251" bestFit="1" customWidth="1"/>
    <col min="13730" max="13732" width="8" style="251" bestFit="1" customWidth="1"/>
    <col min="13733" max="13733" width="8" style="251" customWidth="1"/>
    <col min="13734" max="13734" width="9" style="251" customWidth="1"/>
    <col min="13735" max="13735" width="8" style="251" customWidth="1"/>
    <col min="13736" max="13736" width="8" style="251" bestFit="1" customWidth="1"/>
    <col min="13737" max="13737" width="8" style="251" customWidth="1"/>
    <col min="13738" max="13738" width="8" style="251" bestFit="1" customWidth="1"/>
    <col min="13739" max="13739" width="20.28515625" style="251" customWidth="1"/>
    <col min="13740" max="13740" width="3" style="251" bestFit="1" customWidth="1"/>
    <col min="13741" max="13742" width="8" style="251" bestFit="1" customWidth="1"/>
    <col min="13743" max="13743" width="8" style="251" customWidth="1"/>
    <col min="13744" max="13745" width="8" style="251" bestFit="1" customWidth="1"/>
    <col min="13746" max="13746" width="8" style="251" customWidth="1"/>
    <col min="13747" max="13749" width="8" style="251" bestFit="1" customWidth="1"/>
    <col min="13750" max="13750" width="8" style="251" customWidth="1"/>
    <col min="13751" max="13753" width="8" style="251" bestFit="1" customWidth="1"/>
    <col min="13754" max="13754" width="19.7109375" style="251" customWidth="1"/>
    <col min="13755" max="13755" width="3" style="251" bestFit="1" customWidth="1"/>
    <col min="13756" max="13766" width="8" style="251" bestFit="1" customWidth="1"/>
    <col min="13767" max="13767" width="0" style="251" hidden="1" customWidth="1"/>
    <col min="13768" max="13768" width="19.7109375" style="251" customWidth="1"/>
    <col min="13769" max="13769" width="3" style="251" bestFit="1" customWidth="1"/>
    <col min="13770" max="13779" width="8" style="251" bestFit="1" customWidth="1"/>
    <col min="13780" max="13780" width="0" style="251" hidden="1" customWidth="1"/>
    <col min="13781" max="13781" width="20.28515625" style="251" customWidth="1"/>
    <col min="13782" max="13782" width="3" style="251" bestFit="1" customWidth="1"/>
    <col min="13783" max="13793" width="8" style="251" bestFit="1" customWidth="1"/>
    <col min="13794" max="13794" width="19.5703125" style="251" customWidth="1"/>
    <col min="13795" max="13795" width="3" style="251" bestFit="1" customWidth="1"/>
    <col min="13796" max="13805" width="8" style="251" bestFit="1" customWidth="1"/>
    <col min="13806" max="13806" width="19.7109375" style="251" customWidth="1"/>
    <col min="13807" max="13807" width="3" style="251" bestFit="1" customWidth="1"/>
    <col min="13808" max="13818" width="8" style="251" bestFit="1" customWidth="1"/>
    <col min="13819" max="13819" width="20" style="251" customWidth="1"/>
    <col min="13820" max="13820" width="3.28515625" style="251" customWidth="1"/>
    <col min="13821" max="13829" width="8" style="251" bestFit="1" customWidth="1"/>
    <col min="13830" max="13830" width="22.28515625" style="251" bestFit="1" customWidth="1"/>
    <col min="13831" max="13942" width="9.28515625" style="251"/>
    <col min="13943" max="13943" width="18.7109375" style="251" customWidth="1"/>
    <col min="13944" max="13946" width="0" style="251" hidden="1" customWidth="1"/>
    <col min="13947" max="13947" width="3" style="251" bestFit="1" customWidth="1"/>
    <col min="13948" max="13949" width="8" style="251" bestFit="1" customWidth="1"/>
    <col min="13950" max="13950" width="9" style="251" customWidth="1"/>
    <col min="13951" max="13957" width="8" style="251" bestFit="1" customWidth="1"/>
    <col min="13958" max="13958" width="18.5703125" style="251" customWidth="1"/>
    <col min="13959" max="13959" width="3" style="251" bestFit="1" customWidth="1"/>
    <col min="13960" max="13960" width="8" style="251" bestFit="1" customWidth="1"/>
    <col min="13961" max="13961" width="8.28515625" style="251" customWidth="1"/>
    <col min="13962" max="13965" width="8" style="251" bestFit="1" customWidth="1"/>
    <col min="13966" max="13966" width="0" style="251" hidden="1" customWidth="1"/>
    <col min="13967" max="13967" width="8" style="251" bestFit="1" customWidth="1"/>
    <col min="13968" max="13969" width="8" style="251" customWidth="1"/>
    <col min="13970" max="13970" width="8" style="251" bestFit="1" customWidth="1"/>
    <col min="13971" max="13971" width="19.7109375" style="251" customWidth="1"/>
    <col min="13972" max="13972" width="3" style="251" customWidth="1"/>
    <col min="13973" max="13973" width="8" style="251" customWidth="1"/>
    <col min="13974" max="13976" width="8" style="251" bestFit="1" customWidth="1"/>
    <col min="13977" max="13977" width="0" style="251" hidden="1" customWidth="1"/>
    <col min="13978" max="13978" width="8" style="251" bestFit="1" customWidth="1"/>
    <col min="13979" max="13981" width="8" style="251" customWidth="1"/>
    <col min="13982" max="13983" width="8" style="251" bestFit="1" customWidth="1"/>
    <col min="13984" max="13984" width="20.28515625" style="251" customWidth="1"/>
    <col min="13985" max="13985" width="3" style="251" bestFit="1" customWidth="1"/>
    <col min="13986" max="13988" width="8" style="251" bestFit="1" customWidth="1"/>
    <col min="13989" max="13989" width="8" style="251" customWidth="1"/>
    <col min="13990" max="13990" width="9" style="251" customWidth="1"/>
    <col min="13991" max="13991" width="8" style="251" customWidth="1"/>
    <col min="13992" max="13992" width="8" style="251" bestFit="1" customWidth="1"/>
    <col min="13993" max="13993" width="8" style="251" customWidth="1"/>
    <col min="13994" max="13994" width="8" style="251" bestFit="1" customWidth="1"/>
    <col min="13995" max="13995" width="20.28515625" style="251" customWidth="1"/>
    <col min="13996" max="13996" width="3" style="251" bestFit="1" customWidth="1"/>
    <col min="13997" max="13998" width="8" style="251" bestFit="1" customWidth="1"/>
    <col min="13999" max="13999" width="8" style="251" customWidth="1"/>
    <col min="14000" max="14001" width="8" style="251" bestFit="1" customWidth="1"/>
    <col min="14002" max="14002" width="8" style="251" customWidth="1"/>
    <col min="14003" max="14005" width="8" style="251" bestFit="1" customWidth="1"/>
    <col min="14006" max="14006" width="8" style="251" customWidth="1"/>
    <col min="14007" max="14009" width="8" style="251" bestFit="1" customWidth="1"/>
    <col min="14010" max="14010" width="19.7109375" style="251" customWidth="1"/>
    <col min="14011" max="14011" width="3" style="251" bestFit="1" customWidth="1"/>
    <col min="14012" max="14022" width="8" style="251" bestFit="1" customWidth="1"/>
    <col min="14023" max="14023" width="0" style="251" hidden="1" customWidth="1"/>
    <col min="14024" max="14024" width="19.7109375" style="251" customWidth="1"/>
    <col min="14025" max="14025" width="3" style="251" bestFit="1" customWidth="1"/>
    <col min="14026" max="14035" width="8" style="251" bestFit="1" customWidth="1"/>
    <col min="14036" max="14036" width="0" style="251" hidden="1" customWidth="1"/>
    <col min="14037" max="14037" width="20.28515625" style="251" customWidth="1"/>
    <col min="14038" max="14038" width="3" style="251" bestFit="1" customWidth="1"/>
    <col min="14039" max="14049" width="8" style="251" bestFit="1" customWidth="1"/>
    <col min="14050" max="14050" width="19.5703125" style="251" customWidth="1"/>
    <col min="14051" max="14051" width="3" style="251" bestFit="1" customWidth="1"/>
    <col min="14052" max="14061" width="8" style="251" bestFit="1" customWidth="1"/>
    <col min="14062" max="14062" width="19.7109375" style="251" customWidth="1"/>
    <col min="14063" max="14063" width="3" style="251" bestFit="1" customWidth="1"/>
    <col min="14064" max="14074" width="8" style="251" bestFit="1" customWidth="1"/>
    <col min="14075" max="14075" width="20" style="251" customWidth="1"/>
    <col min="14076" max="14076" width="3.28515625" style="251" customWidth="1"/>
    <col min="14077" max="14085" width="8" style="251" bestFit="1" customWidth="1"/>
    <col min="14086" max="14086" width="22.28515625" style="251" bestFit="1" customWidth="1"/>
    <col min="14087" max="14198" width="9.28515625" style="251"/>
    <col min="14199" max="14199" width="18.7109375" style="251" customWidth="1"/>
    <col min="14200" max="14202" width="0" style="251" hidden="1" customWidth="1"/>
    <col min="14203" max="14203" width="3" style="251" bestFit="1" customWidth="1"/>
    <col min="14204" max="14205" width="8" style="251" bestFit="1" customWidth="1"/>
    <col min="14206" max="14206" width="9" style="251" customWidth="1"/>
    <col min="14207" max="14213" width="8" style="251" bestFit="1" customWidth="1"/>
    <col min="14214" max="14214" width="18.5703125" style="251" customWidth="1"/>
    <col min="14215" max="14215" width="3" style="251" bestFit="1" customWidth="1"/>
    <col min="14216" max="14216" width="8" style="251" bestFit="1" customWidth="1"/>
    <col min="14217" max="14217" width="8.28515625" style="251" customWidth="1"/>
    <col min="14218" max="14221" width="8" style="251" bestFit="1" customWidth="1"/>
    <col min="14222" max="14222" width="0" style="251" hidden="1" customWidth="1"/>
    <col min="14223" max="14223" width="8" style="251" bestFit="1" customWidth="1"/>
    <col min="14224" max="14225" width="8" style="251" customWidth="1"/>
    <col min="14226" max="14226" width="8" style="251" bestFit="1" customWidth="1"/>
    <col min="14227" max="14227" width="19.7109375" style="251" customWidth="1"/>
    <col min="14228" max="14228" width="3" style="251" customWidth="1"/>
    <col min="14229" max="14229" width="8" style="251" customWidth="1"/>
    <col min="14230" max="14232" width="8" style="251" bestFit="1" customWidth="1"/>
    <col min="14233" max="14233" width="0" style="251" hidden="1" customWidth="1"/>
    <col min="14234" max="14234" width="8" style="251" bestFit="1" customWidth="1"/>
    <col min="14235" max="14237" width="8" style="251" customWidth="1"/>
    <col min="14238" max="14239" width="8" style="251" bestFit="1" customWidth="1"/>
    <col min="14240" max="14240" width="20.28515625" style="251" customWidth="1"/>
    <col min="14241" max="14241" width="3" style="251" bestFit="1" customWidth="1"/>
    <col min="14242" max="14244" width="8" style="251" bestFit="1" customWidth="1"/>
    <col min="14245" max="14245" width="8" style="251" customWidth="1"/>
    <col min="14246" max="14246" width="9" style="251" customWidth="1"/>
    <col min="14247" max="14247" width="8" style="251" customWidth="1"/>
    <col min="14248" max="14248" width="8" style="251" bestFit="1" customWidth="1"/>
    <col min="14249" max="14249" width="8" style="251" customWidth="1"/>
    <col min="14250" max="14250" width="8" style="251" bestFit="1" customWidth="1"/>
    <col min="14251" max="14251" width="20.28515625" style="251" customWidth="1"/>
    <col min="14252" max="14252" width="3" style="251" bestFit="1" customWidth="1"/>
    <col min="14253" max="14254" width="8" style="251" bestFit="1" customWidth="1"/>
    <col min="14255" max="14255" width="8" style="251" customWidth="1"/>
    <col min="14256" max="14257" width="8" style="251" bestFit="1" customWidth="1"/>
    <col min="14258" max="14258" width="8" style="251" customWidth="1"/>
    <col min="14259" max="14261" width="8" style="251" bestFit="1" customWidth="1"/>
    <col min="14262" max="14262" width="8" style="251" customWidth="1"/>
    <col min="14263" max="14265" width="8" style="251" bestFit="1" customWidth="1"/>
    <col min="14266" max="14266" width="19.7109375" style="251" customWidth="1"/>
    <col min="14267" max="14267" width="3" style="251" bestFit="1" customWidth="1"/>
    <col min="14268" max="14278" width="8" style="251" bestFit="1" customWidth="1"/>
    <col min="14279" max="14279" width="0" style="251" hidden="1" customWidth="1"/>
    <col min="14280" max="14280" width="19.7109375" style="251" customWidth="1"/>
    <col min="14281" max="14281" width="3" style="251" bestFit="1" customWidth="1"/>
    <col min="14282" max="14291" width="8" style="251" bestFit="1" customWidth="1"/>
    <col min="14292" max="14292" width="0" style="251" hidden="1" customWidth="1"/>
    <col min="14293" max="14293" width="20.28515625" style="251" customWidth="1"/>
    <col min="14294" max="14294" width="3" style="251" bestFit="1" customWidth="1"/>
    <col min="14295" max="14305" width="8" style="251" bestFit="1" customWidth="1"/>
    <col min="14306" max="14306" width="19.5703125" style="251" customWidth="1"/>
    <col min="14307" max="14307" width="3" style="251" bestFit="1" customWidth="1"/>
    <col min="14308" max="14317" width="8" style="251" bestFit="1" customWidth="1"/>
    <col min="14318" max="14318" width="19.7109375" style="251" customWidth="1"/>
    <col min="14319" max="14319" width="3" style="251" bestFit="1" customWidth="1"/>
    <col min="14320" max="14330" width="8" style="251" bestFit="1" customWidth="1"/>
    <col min="14331" max="14331" width="20" style="251" customWidth="1"/>
    <col min="14332" max="14332" width="3.28515625" style="251" customWidth="1"/>
    <col min="14333" max="14341" width="8" style="251" bestFit="1" customWidth="1"/>
    <col min="14342" max="14342" width="22.28515625" style="251" bestFit="1" customWidth="1"/>
    <col min="14343" max="14454" width="9.28515625" style="251"/>
    <col min="14455" max="14455" width="18.7109375" style="251" customWidth="1"/>
    <col min="14456" max="14458" width="0" style="251" hidden="1" customWidth="1"/>
    <col min="14459" max="14459" width="3" style="251" bestFit="1" customWidth="1"/>
    <col min="14460" max="14461" width="8" style="251" bestFit="1" customWidth="1"/>
    <col min="14462" max="14462" width="9" style="251" customWidth="1"/>
    <col min="14463" max="14469" width="8" style="251" bestFit="1" customWidth="1"/>
    <col min="14470" max="14470" width="18.5703125" style="251" customWidth="1"/>
    <col min="14471" max="14471" width="3" style="251" bestFit="1" customWidth="1"/>
    <col min="14472" max="14472" width="8" style="251" bestFit="1" customWidth="1"/>
    <col min="14473" max="14473" width="8.28515625" style="251" customWidth="1"/>
    <col min="14474" max="14477" width="8" style="251" bestFit="1" customWidth="1"/>
    <col min="14478" max="14478" width="0" style="251" hidden="1" customWidth="1"/>
    <col min="14479" max="14479" width="8" style="251" bestFit="1" customWidth="1"/>
    <col min="14480" max="14481" width="8" style="251" customWidth="1"/>
    <col min="14482" max="14482" width="8" style="251" bestFit="1" customWidth="1"/>
    <col min="14483" max="14483" width="19.7109375" style="251" customWidth="1"/>
    <col min="14484" max="14484" width="3" style="251" customWidth="1"/>
    <col min="14485" max="14485" width="8" style="251" customWidth="1"/>
    <col min="14486" max="14488" width="8" style="251" bestFit="1" customWidth="1"/>
    <col min="14489" max="14489" width="0" style="251" hidden="1" customWidth="1"/>
    <col min="14490" max="14490" width="8" style="251" bestFit="1" customWidth="1"/>
    <col min="14491" max="14493" width="8" style="251" customWidth="1"/>
    <col min="14494" max="14495" width="8" style="251" bestFit="1" customWidth="1"/>
    <col min="14496" max="14496" width="20.28515625" style="251" customWidth="1"/>
    <col min="14497" max="14497" width="3" style="251" bestFit="1" customWidth="1"/>
    <col min="14498" max="14500" width="8" style="251" bestFit="1" customWidth="1"/>
    <col min="14501" max="14501" width="8" style="251" customWidth="1"/>
    <col min="14502" max="14502" width="9" style="251" customWidth="1"/>
    <col min="14503" max="14503" width="8" style="251" customWidth="1"/>
    <col min="14504" max="14504" width="8" style="251" bestFit="1" customWidth="1"/>
    <col min="14505" max="14505" width="8" style="251" customWidth="1"/>
    <col min="14506" max="14506" width="8" style="251" bestFit="1" customWidth="1"/>
    <col min="14507" max="14507" width="20.28515625" style="251" customWidth="1"/>
    <col min="14508" max="14508" width="3" style="251" bestFit="1" customWidth="1"/>
    <col min="14509" max="14510" width="8" style="251" bestFit="1" customWidth="1"/>
    <col min="14511" max="14511" width="8" style="251" customWidth="1"/>
    <col min="14512" max="14513" width="8" style="251" bestFit="1" customWidth="1"/>
    <col min="14514" max="14514" width="8" style="251" customWidth="1"/>
    <col min="14515" max="14517" width="8" style="251" bestFit="1" customWidth="1"/>
    <col min="14518" max="14518" width="8" style="251" customWidth="1"/>
    <col min="14519" max="14521" width="8" style="251" bestFit="1" customWidth="1"/>
    <col min="14522" max="14522" width="19.7109375" style="251" customWidth="1"/>
    <col min="14523" max="14523" width="3" style="251" bestFit="1" customWidth="1"/>
    <col min="14524" max="14534" width="8" style="251" bestFit="1" customWidth="1"/>
    <col min="14535" max="14535" width="0" style="251" hidden="1" customWidth="1"/>
    <col min="14536" max="14536" width="19.7109375" style="251" customWidth="1"/>
    <col min="14537" max="14537" width="3" style="251" bestFit="1" customWidth="1"/>
    <col min="14538" max="14547" width="8" style="251" bestFit="1" customWidth="1"/>
    <col min="14548" max="14548" width="0" style="251" hidden="1" customWidth="1"/>
    <col min="14549" max="14549" width="20.28515625" style="251" customWidth="1"/>
    <col min="14550" max="14550" width="3" style="251" bestFit="1" customWidth="1"/>
    <col min="14551" max="14561" width="8" style="251" bestFit="1" customWidth="1"/>
    <col min="14562" max="14562" width="19.5703125" style="251" customWidth="1"/>
    <col min="14563" max="14563" width="3" style="251" bestFit="1" customWidth="1"/>
    <col min="14564" max="14573" width="8" style="251" bestFit="1" customWidth="1"/>
    <col min="14574" max="14574" width="19.7109375" style="251" customWidth="1"/>
    <col min="14575" max="14575" width="3" style="251" bestFit="1" customWidth="1"/>
    <col min="14576" max="14586" width="8" style="251" bestFit="1" customWidth="1"/>
    <col min="14587" max="14587" width="20" style="251" customWidth="1"/>
    <col min="14588" max="14588" width="3.28515625" style="251" customWidth="1"/>
    <col min="14589" max="14597" width="8" style="251" bestFit="1" customWidth="1"/>
    <col min="14598" max="14598" width="22.28515625" style="251" bestFit="1" customWidth="1"/>
    <col min="14599" max="14710" width="9.28515625" style="251"/>
    <col min="14711" max="14711" width="18.7109375" style="251" customWidth="1"/>
    <col min="14712" max="14714" width="0" style="251" hidden="1" customWidth="1"/>
    <col min="14715" max="14715" width="3" style="251" bestFit="1" customWidth="1"/>
    <col min="14716" max="14717" width="8" style="251" bestFit="1" customWidth="1"/>
    <col min="14718" max="14718" width="9" style="251" customWidth="1"/>
    <col min="14719" max="14725" width="8" style="251" bestFit="1" customWidth="1"/>
    <col min="14726" max="14726" width="18.5703125" style="251" customWidth="1"/>
    <col min="14727" max="14727" width="3" style="251" bestFit="1" customWidth="1"/>
    <col min="14728" max="14728" width="8" style="251" bestFit="1" customWidth="1"/>
    <col min="14729" max="14729" width="8.28515625" style="251" customWidth="1"/>
    <col min="14730" max="14733" width="8" style="251" bestFit="1" customWidth="1"/>
    <col min="14734" max="14734" width="0" style="251" hidden="1" customWidth="1"/>
    <col min="14735" max="14735" width="8" style="251" bestFit="1" customWidth="1"/>
    <col min="14736" max="14737" width="8" style="251" customWidth="1"/>
    <col min="14738" max="14738" width="8" style="251" bestFit="1" customWidth="1"/>
    <col min="14739" max="14739" width="19.7109375" style="251" customWidth="1"/>
    <col min="14740" max="14740" width="3" style="251" customWidth="1"/>
    <col min="14741" max="14741" width="8" style="251" customWidth="1"/>
    <col min="14742" max="14744" width="8" style="251" bestFit="1" customWidth="1"/>
    <col min="14745" max="14745" width="0" style="251" hidden="1" customWidth="1"/>
    <col min="14746" max="14746" width="8" style="251" bestFit="1" customWidth="1"/>
    <col min="14747" max="14749" width="8" style="251" customWidth="1"/>
    <col min="14750" max="14751" width="8" style="251" bestFit="1" customWidth="1"/>
    <col min="14752" max="14752" width="20.28515625" style="251" customWidth="1"/>
    <col min="14753" max="14753" width="3" style="251" bestFit="1" customWidth="1"/>
    <col min="14754" max="14756" width="8" style="251" bestFit="1" customWidth="1"/>
    <col min="14757" max="14757" width="8" style="251" customWidth="1"/>
    <col min="14758" max="14758" width="9" style="251" customWidth="1"/>
    <col min="14759" max="14759" width="8" style="251" customWidth="1"/>
    <col min="14760" max="14760" width="8" style="251" bestFit="1" customWidth="1"/>
    <col min="14761" max="14761" width="8" style="251" customWidth="1"/>
    <col min="14762" max="14762" width="8" style="251" bestFit="1" customWidth="1"/>
    <col min="14763" max="14763" width="20.28515625" style="251" customWidth="1"/>
    <col min="14764" max="14764" width="3" style="251" bestFit="1" customWidth="1"/>
    <col min="14765" max="14766" width="8" style="251" bestFit="1" customWidth="1"/>
    <col min="14767" max="14767" width="8" style="251" customWidth="1"/>
    <col min="14768" max="14769" width="8" style="251" bestFit="1" customWidth="1"/>
    <col min="14770" max="14770" width="8" style="251" customWidth="1"/>
    <col min="14771" max="14773" width="8" style="251" bestFit="1" customWidth="1"/>
    <col min="14774" max="14774" width="8" style="251" customWidth="1"/>
    <col min="14775" max="14777" width="8" style="251" bestFit="1" customWidth="1"/>
    <col min="14778" max="14778" width="19.7109375" style="251" customWidth="1"/>
    <col min="14779" max="14779" width="3" style="251" bestFit="1" customWidth="1"/>
    <col min="14780" max="14790" width="8" style="251" bestFit="1" customWidth="1"/>
    <col min="14791" max="14791" width="0" style="251" hidden="1" customWidth="1"/>
    <col min="14792" max="14792" width="19.7109375" style="251" customWidth="1"/>
    <col min="14793" max="14793" width="3" style="251" bestFit="1" customWidth="1"/>
    <col min="14794" max="14803" width="8" style="251" bestFit="1" customWidth="1"/>
    <col min="14804" max="14804" width="0" style="251" hidden="1" customWidth="1"/>
    <col min="14805" max="14805" width="20.28515625" style="251" customWidth="1"/>
    <col min="14806" max="14806" width="3" style="251" bestFit="1" customWidth="1"/>
    <col min="14807" max="14817" width="8" style="251" bestFit="1" customWidth="1"/>
    <col min="14818" max="14818" width="19.5703125" style="251" customWidth="1"/>
    <col min="14819" max="14819" width="3" style="251" bestFit="1" customWidth="1"/>
    <col min="14820" max="14829" width="8" style="251" bestFit="1" customWidth="1"/>
    <col min="14830" max="14830" width="19.7109375" style="251" customWidth="1"/>
    <col min="14831" max="14831" width="3" style="251" bestFit="1" customWidth="1"/>
    <col min="14832" max="14842" width="8" style="251" bestFit="1" customWidth="1"/>
    <col min="14843" max="14843" width="20" style="251" customWidth="1"/>
    <col min="14844" max="14844" width="3.28515625" style="251" customWidth="1"/>
    <col min="14845" max="14853" width="8" style="251" bestFit="1" customWidth="1"/>
    <col min="14854" max="14854" width="22.28515625" style="251" bestFit="1" customWidth="1"/>
    <col min="14855" max="14966" width="9.28515625" style="251"/>
    <col min="14967" max="14967" width="18.7109375" style="251" customWidth="1"/>
    <col min="14968" max="14970" width="0" style="251" hidden="1" customWidth="1"/>
    <col min="14971" max="14971" width="3" style="251" bestFit="1" customWidth="1"/>
    <col min="14972" max="14973" width="8" style="251" bestFit="1" customWidth="1"/>
    <col min="14974" max="14974" width="9" style="251" customWidth="1"/>
    <col min="14975" max="14981" width="8" style="251" bestFit="1" customWidth="1"/>
    <col min="14982" max="14982" width="18.5703125" style="251" customWidth="1"/>
    <col min="14983" max="14983" width="3" style="251" bestFit="1" customWidth="1"/>
    <col min="14984" max="14984" width="8" style="251" bestFit="1" customWidth="1"/>
    <col min="14985" max="14985" width="8.28515625" style="251" customWidth="1"/>
    <col min="14986" max="14989" width="8" style="251" bestFit="1" customWidth="1"/>
    <col min="14990" max="14990" width="0" style="251" hidden="1" customWidth="1"/>
    <col min="14991" max="14991" width="8" style="251" bestFit="1" customWidth="1"/>
    <col min="14992" max="14993" width="8" style="251" customWidth="1"/>
    <col min="14994" max="14994" width="8" style="251" bestFit="1" customWidth="1"/>
    <col min="14995" max="14995" width="19.7109375" style="251" customWidth="1"/>
    <col min="14996" max="14996" width="3" style="251" customWidth="1"/>
    <col min="14997" max="14997" width="8" style="251" customWidth="1"/>
    <col min="14998" max="15000" width="8" style="251" bestFit="1" customWidth="1"/>
    <col min="15001" max="15001" width="0" style="251" hidden="1" customWidth="1"/>
    <col min="15002" max="15002" width="8" style="251" bestFit="1" customWidth="1"/>
    <col min="15003" max="15005" width="8" style="251" customWidth="1"/>
    <col min="15006" max="15007" width="8" style="251" bestFit="1" customWidth="1"/>
    <col min="15008" max="15008" width="20.28515625" style="251" customWidth="1"/>
    <col min="15009" max="15009" width="3" style="251" bestFit="1" customWidth="1"/>
    <col min="15010" max="15012" width="8" style="251" bestFit="1" customWidth="1"/>
    <col min="15013" max="15013" width="8" style="251" customWidth="1"/>
    <col min="15014" max="15014" width="9" style="251" customWidth="1"/>
    <col min="15015" max="15015" width="8" style="251" customWidth="1"/>
    <col min="15016" max="15016" width="8" style="251" bestFit="1" customWidth="1"/>
    <col min="15017" max="15017" width="8" style="251" customWidth="1"/>
    <col min="15018" max="15018" width="8" style="251" bestFit="1" customWidth="1"/>
    <col min="15019" max="15019" width="20.28515625" style="251" customWidth="1"/>
    <col min="15020" max="15020" width="3" style="251" bestFit="1" customWidth="1"/>
    <col min="15021" max="15022" width="8" style="251" bestFit="1" customWidth="1"/>
    <col min="15023" max="15023" width="8" style="251" customWidth="1"/>
    <col min="15024" max="15025" width="8" style="251" bestFit="1" customWidth="1"/>
    <col min="15026" max="15026" width="8" style="251" customWidth="1"/>
    <col min="15027" max="15029" width="8" style="251" bestFit="1" customWidth="1"/>
    <col min="15030" max="15030" width="8" style="251" customWidth="1"/>
    <col min="15031" max="15033" width="8" style="251" bestFit="1" customWidth="1"/>
    <col min="15034" max="15034" width="19.7109375" style="251" customWidth="1"/>
    <col min="15035" max="15035" width="3" style="251" bestFit="1" customWidth="1"/>
    <col min="15036" max="15046" width="8" style="251" bestFit="1" customWidth="1"/>
    <col min="15047" max="15047" width="0" style="251" hidden="1" customWidth="1"/>
    <col min="15048" max="15048" width="19.7109375" style="251" customWidth="1"/>
    <col min="15049" max="15049" width="3" style="251" bestFit="1" customWidth="1"/>
    <col min="15050" max="15059" width="8" style="251" bestFit="1" customWidth="1"/>
    <col min="15060" max="15060" width="0" style="251" hidden="1" customWidth="1"/>
    <col min="15061" max="15061" width="20.28515625" style="251" customWidth="1"/>
    <col min="15062" max="15062" width="3" style="251" bestFit="1" customWidth="1"/>
    <col min="15063" max="15073" width="8" style="251" bestFit="1" customWidth="1"/>
    <col min="15074" max="15074" width="19.5703125" style="251" customWidth="1"/>
    <col min="15075" max="15075" width="3" style="251" bestFit="1" customWidth="1"/>
    <col min="15076" max="15085" width="8" style="251" bestFit="1" customWidth="1"/>
    <col min="15086" max="15086" width="19.7109375" style="251" customWidth="1"/>
    <col min="15087" max="15087" width="3" style="251" bestFit="1" customWidth="1"/>
    <col min="15088" max="15098" width="8" style="251" bestFit="1" customWidth="1"/>
    <col min="15099" max="15099" width="20" style="251" customWidth="1"/>
    <col min="15100" max="15100" width="3.28515625" style="251" customWidth="1"/>
    <col min="15101" max="15109" width="8" style="251" bestFit="1" customWidth="1"/>
    <col min="15110" max="15110" width="22.28515625" style="251" bestFit="1" customWidth="1"/>
    <col min="15111" max="15222" width="9.28515625" style="251"/>
    <col min="15223" max="15223" width="18.7109375" style="251" customWidth="1"/>
    <col min="15224" max="15226" width="0" style="251" hidden="1" customWidth="1"/>
    <col min="15227" max="15227" width="3" style="251" bestFit="1" customWidth="1"/>
    <col min="15228" max="15229" width="8" style="251" bestFit="1" customWidth="1"/>
    <col min="15230" max="15230" width="9" style="251" customWidth="1"/>
    <col min="15231" max="15237" width="8" style="251" bestFit="1" customWidth="1"/>
    <col min="15238" max="15238" width="18.5703125" style="251" customWidth="1"/>
    <col min="15239" max="15239" width="3" style="251" bestFit="1" customWidth="1"/>
    <col min="15240" max="15240" width="8" style="251" bestFit="1" customWidth="1"/>
    <col min="15241" max="15241" width="8.28515625" style="251" customWidth="1"/>
    <col min="15242" max="15245" width="8" style="251" bestFit="1" customWidth="1"/>
    <col min="15246" max="15246" width="0" style="251" hidden="1" customWidth="1"/>
    <col min="15247" max="15247" width="8" style="251" bestFit="1" customWidth="1"/>
    <col min="15248" max="15249" width="8" style="251" customWidth="1"/>
    <col min="15250" max="15250" width="8" style="251" bestFit="1" customWidth="1"/>
    <col min="15251" max="15251" width="19.7109375" style="251" customWidth="1"/>
    <col min="15252" max="15252" width="3" style="251" customWidth="1"/>
    <col min="15253" max="15253" width="8" style="251" customWidth="1"/>
    <col min="15254" max="15256" width="8" style="251" bestFit="1" customWidth="1"/>
    <col min="15257" max="15257" width="0" style="251" hidden="1" customWidth="1"/>
    <col min="15258" max="15258" width="8" style="251" bestFit="1" customWidth="1"/>
    <col min="15259" max="15261" width="8" style="251" customWidth="1"/>
    <col min="15262" max="15263" width="8" style="251" bestFit="1" customWidth="1"/>
    <col min="15264" max="15264" width="20.28515625" style="251" customWidth="1"/>
    <col min="15265" max="15265" width="3" style="251" bestFit="1" customWidth="1"/>
    <col min="15266" max="15268" width="8" style="251" bestFit="1" customWidth="1"/>
    <col min="15269" max="15269" width="8" style="251" customWidth="1"/>
    <col min="15270" max="15270" width="9" style="251" customWidth="1"/>
    <col min="15271" max="15271" width="8" style="251" customWidth="1"/>
    <col min="15272" max="15272" width="8" style="251" bestFit="1" customWidth="1"/>
    <col min="15273" max="15273" width="8" style="251" customWidth="1"/>
    <col min="15274" max="15274" width="8" style="251" bestFit="1" customWidth="1"/>
    <col min="15275" max="15275" width="20.28515625" style="251" customWidth="1"/>
    <col min="15276" max="15276" width="3" style="251" bestFit="1" customWidth="1"/>
    <col min="15277" max="15278" width="8" style="251" bestFit="1" customWidth="1"/>
    <col min="15279" max="15279" width="8" style="251" customWidth="1"/>
    <col min="15280" max="15281" width="8" style="251" bestFit="1" customWidth="1"/>
    <col min="15282" max="15282" width="8" style="251" customWidth="1"/>
    <col min="15283" max="15285" width="8" style="251" bestFit="1" customWidth="1"/>
    <col min="15286" max="15286" width="8" style="251" customWidth="1"/>
    <col min="15287" max="15289" width="8" style="251" bestFit="1" customWidth="1"/>
    <col min="15290" max="15290" width="19.7109375" style="251" customWidth="1"/>
    <col min="15291" max="15291" width="3" style="251" bestFit="1" customWidth="1"/>
    <col min="15292" max="15302" width="8" style="251" bestFit="1" customWidth="1"/>
    <col min="15303" max="15303" width="0" style="251" hidden="1" customWidth="1"/>
    <col min="15304" max="15304" width="19.7109375" style="251" customWidth="1"/>
    <col min="15305" max="15305" width="3" style="251" bestFit="1" customWidth="1"/>
    <col min="15306" max="15315" width="8" style="251" bestFit="1" customWidth="1"/>
    <col min="15316" max="15316" width="0" style="251" hidden="1" customWidth="1"/>
    <col min="15317" max="15317" width="20.28515625" style="251" customWidth="1"/>
    <col min="15318" max="15318" width="3" style="251" bestFit="1" customWidth="1"/>
    <col min="15319" max="15329" width="8" style="251" bestFit="1" customWidth="1"/>
    <col min="15330" max="15330" width="19.5703125" style="251" customWidth="1"/>
    <col min="15331" max="15331" width="3" style="251" bestFit="1" customWidth="1"/>
    <col min="15332" max="15341" width="8" style="251" bestFit="1" customWidth="1"/>
    <col min="15342" max="15342" width="19.7109375" style="251" customWidth="1"/>
    <col min="15343" max="15343" width="3" style="251" bestFit="1" customWidth="1"/>
    <col min="15344" max="15354" width="8" style="251" bestFit="1" customWidth="1"/>
    <col min="15355" max="15355" width="20" style="251" customWidth="1"/>
    <col min="15356" max="15356" width="3.28515625" style="251" customWidth="1"/>
    <col min="15357" max="15365" width="8" style="251" bestFit="1" customWidth="1"/>
    <col min="15366" max="15366" width="22.28515625" style="251" bestFit="1" customWidth="1"/>
    <col min="15367" max="15478" width="9.28515625" style="251"/>
    <col min="15479" max="15479" width="18.7109375" style="251" customWidth="1"/>
    <col min="15480" max="15482" width="0" style="251" hidden="1" customWidth="1"/>
    <col min="15483" max="15483" width="3" style="251" bestFit="1" customWidth="1"/>
    <col min="15484" max="15485" width="8" style="251" bestFit="1" customWidth="1"/>
    <col min="15486" max="15486" width="9" style="251" customWidth="1"/>
    <col min="15487" max="15493" width="8" style="251" bestFit="1" customWidth="1"/>
    <col min="15494" max="15494" width="18.5703125" style="251" customWidth="1"/>
    <col min="15495" max="15495" width="3" style="251" bestFit="1" customWidth="1"/>
    <col min="15496" max="15496" width="8" style="251" bestFit="1" customWidth="1"/>
    <col min="15497" max="15497" width="8.28515625" style="251" customWidth="1"/>
    <col min="15498" max="15501" width="8" style="251" bestFit="1" customWidth="1"/>
    <col min="15502" max="15502" width="0" style="251" hidden="1" customWidth="1"/>
    <col min="15503" max="15503" width="8" style="251" bestFit="1" customWidth="1"/>
    <col min="15504" max="15505" width="8" style="251" customWidth="1"/>
    <col min="15506" max="15506" width="8" style="251" bestFit="1" customWidth="1"/>
    <col min="15507" max="15507" width="19.7109375" style="251" customWidth="1"/>
    <col min="15508" max="15508" width="3" style="251" customWidth="1"/>
    <col min="15509" max="15509" width="8" style="251" customWidth="1"/>
    <col min="15510" max="15512" width="8" style="251" bestFit="1" customWidth="1"/>
    <col min="15513" max="15513" width="0" style="251" hidden="1" customWidth="1"/>
    <col min="15514" max="15514" width="8" style="251" bestFit="1" customWidth="1"/>
    <col min="15515" max="15517" width="8" style="251" customWidth="1"/>
    <col min="15518" max="15519" width="8" style="251" bestFit="1" customWidth="1"/>
    <col min="15520" max="15520" width="20.28515625" style="251" customWidth="1"/>
    <col min="15521" max="15521" width="3" style="251" bestFit="1" customWidth="1"/>
    <col min="15522" max="15524" width="8" style="251" bestFit="1" customWidth="1"/>
    <col min="15525" max="15525" width="8" style="251" customWidth="1"/>
    <col min="15526" max="15526" width="9" style="251" customWidth="1"/>
    <col min="15527" max="15527" width="8" style="251" customWidth="1"/>
    <col min="15528" max="15528" width="8" style="251" bestFit="1" customWidth="1"/>
    <col min="15529" max="15529" width="8" style="251" customWidth="1"/>
    <col min="15530" max="15530" width="8" style="251" bestFit="1" customWidth="1"/>
    <col min="15531" max="15531" width="20.28515625" style="251" customWidth="1"/>
    <col min="15532" max="15532" width="3" style="251" bestFit="1" customWidth="1"/>
    <col min="15533" max="15534" width="8" style="251" bestFit="1" customWidth="1"/>
    <col min="15535" max="15535" width="8" style="251" customWidth="1"/>
    <col min="15536" max="15537" width="8" style="251" bestFit="1" customWidth="1"/>
    <col min="15538" max="15538" width="8" style="251" customWidth="1"/>
    <col min="15539" max="15541" width="8" style="251" bestFit="1" customWidth="1"/>
    <col min="15542" max="15542" width="8" style="251" customWidth="1"/>
    <col min="15543" max="15545" width="8" style="251" bestFit="1" customWidth="1"/>
    <col min="15546" max="15546" width="19.7109375" style="251" customWidth="1"/>
    <col min="15547" max="15547" width="3" style="251" bestFit="1" customWidth="1"/>
    <col min="15548" max="15558" width="8" style="251" bestFit="1" customWidth="1"/>
    <col min="15559" max="15559" width="0" style="251" hidden="1" customWidth="1"/>
    <col min="15560" max="15560" width="19.7109375" style="251" customWidth="1"/>
    <col min="15561" max="15561" width="3" style="251" bestFit="1" customWidth="1"/>
    <col min="15562" max="15571" width="8" style="251" bestFit="1" customWidth="1"/>
    <col min="15572" max="15572" width="0" style="251" hidden="1" customWidth="1"/>
    <col min="15573" max="15573" width="20.28515625" style="251" customWidth="1"/>
    <col min="15574" max="15574" width="3" style="251" bestFit="1" customWidth="1"/>
    <col min="15575" max="15585" width="8" style="251" bestFit="1" customWidth="1"/>
    <col min="15586" max="15586" width="19.5703125" style="251" customWidth="1"/>
    <col min="15587" max="15587" width="3" style="251" bestFit="1" customWidth="1"/>
    <col min="15588" max="15597" width="8" style="251" bestFit="1" customWidth="1"/>
    <col min="15598" max="15598" width="19.7109375" style="251" customWidth="1"/>
    <col min="15599" max="15599" width="3" style="251" bestFit="1" customWidth="1"/>
    <col min="15600" max="15610" width="8" style="251" bestFit="1" customWidth="1"/>
    <col min="15611" max="15611" width="20" style="251" customWidth="1"/>
    <col min="15612" max="15612" width="3.28515625" style="251" customWidth="1"/>
    <col min="15613" max="15621" width="8" style="251" bestFit="1" customWidth="1"/>
    <col min="15622" max="15622" width="22.28515625" style="251" bestFit="1" customWidth="1"/>
    <col min="15623" max="15734" width="9.28515625" style="251"/>
    <col min="15735" max="15735" width="18.7109375" style="251" customWidth="1"/>
    <col min="15736" max="15738" width="0" style="251" hidden="1" customWidth="1"/>
    <col min="15739" max="15739" width="3" style="251" bestFit="1" customWidth="1"/>
    <col min="15740" max="15741" width="8" style="251" bestFit="1" customWidth="1"/>
    <col min="15742" max="15742" width="9" style="251" customWidth="1"/>
    <col min="15743" max="15749" width="8" style="251" bestFit="1" customWidth="1"/>
    <col min="15750" max="15750" width="18.5703125" style="251" customWidth="1"/>
    <col min="15751" max="15751" width="3" style="251" bestFit="1" customWidth="1"/>
    <col min="15752" max="15752" width="8" style="251" bestFit="1" customWidth="1"/>
    <col min="15753" max="15753" width="8.28515625" style="251" customWidth="1"/>
    <col min="15754" max="15757" width="8" style="251" bestFit="1" customWidth="1"/>
    <col min="15758" max="15758" width="0" style="251" hidden="1" customWidth="1"/>
    <col min="15759" max="15759" width="8" style="251" bestFit="1" customWidth="1"/>
    <col min="15760" max="15761" width="8" style="251" customWidth="1"/>
    <col min="15762" max="15762" width="8" style="251" bestFit="1" customWidth="1"/>
    <col min="15763" max="15763" width="19.7109375" style="251" customWidth="1"/>
    <col min="15764" max="15764" width="3" style="251" customWidth="1"/>
    <col min="15765" max="15765" width="8" style="251" customWidth="1"/>
    <col min="15766" max="15768" width="8" style="251" bestFit="1" customWidth="1"/>
    <col min="15769" max="15769" width="0" style="251" hidden="1" customWidth="1"/>
    <col min="15770" max="15770" width="8" style="251" bestFit="1" customWidth="1"/>
    <col min="15771" max="15773" width="8" style="251" customWidth="1"/>
    <col min="15774" max="15775" width="8" style="251" bestFit="1" customWidth="1"/>
    <col min="15776" max="15776" width="20.28515625" style="251" customWidth="1"/>
    <col min="15777" max="15777" width="3" style="251" bestFit="1" customWidth="1"/>
    <col min="15778" max="15780" width="8" style="251" bestFit="1" customWidth="1"/>
    <col min="15781" max="15781" width="8" style="251" customWidth="1"/>
    <col min="15782" max="15782" width="9" style="251" customWidth="1"/>
    <col min="15783" max="15783" width="8" style="251" customWidth="1"/>
    <col min="15784" max="15784" width="8" style="251" bestFit="1" customWidth="1"/>
    <col min="15785" max="15785" width="8" style="251" customWidth="1"/>
    <col min="15786" max="15786" width="8" style="251" bestFit="1" customWidth="1"/>
    <col min="15787" max="15787" width="20.28515625" style="251" customWidth="1"/>
    <col min="15788" max="15788" width="3" style="251" bestFit="1" customWidth="1"/>
    <col min="15789" max="15790" width="8" style="251" bestFit="1" customWidth="1"/>
    <col min="15791" max="15791" width="8" style="251" customWidth="1"/>
    <col min="15792" max="15793" width="8" style="251" bestFit="1" customWidth="1"/>
    <col min="15794" max="15794" width="8" style="251" customWidth="1"/>
    <col min="15795" max="15797" width="8" style="251" bestFit="1" customWidth="1"/>
    <col min="15798" max="15798" width="8" style="251" customWidth="1"/>
    <col min="15799" max="15801" width="8" style="251" bestFit="1" customWidth="1"/>
    <col min="15802" max="15802" width="19.7109375" style="251" customWidth="1"/>
    <col min="15803" max="15803" width="3" style="251" bestFit="1" customWidth="1"/>
    <col min="15804" max="15814" width="8" style="251" bestFit="1" customWidth="1"/>
    <col min="15815" max="15815" width="0" style="251" hidden="1" customWidth="1"/>
    <col min="15816" max="15816" width="19.7109375" style="251" customWidth="1"/>
    <col min="15817" max="15817" width="3" style="251" bestFit="1" customWidth="1"/>
    <col min="15818" max="15827" width="8" style="251" bestFit="1" customWidth="1"/>
    <col min="15828" max="15828" width="0" style="251" hidden="1" customWidth="1"/>
    <col min="15829" max="15829" width="20.28515625" style="251" customWidth="1"/>
    <col min="15830" max="15830" width="3" style="251" bestFit="1" customWidth="1"/>
    <col min="15831" max="15841" width="8" style="251" bestFit="1" customWidth="1"/>
    <col min="15842" max="15842" width="19.5703125" style="251" customWidth="1"/>
    <col min="15843" max="15843" width="3" style="251" bestFit="1" customWidth="1"/>
    <col min="15844" max="15853" width="8" style="251" bestFit="1" customWidth="1"/>
    <col min="15854" max="15854" width="19.7109375" style="251" customWidth="1"/>
    <col min="15855" max="15855" width="3" style="251" bestFit="1" customWidth="1"/>
    <col min="15856" max="15866" width="8" style="251" bestFit="1" customWidth="1"/>
    <col min="15867" max="15867" width="20" style="251" customWidth="1"/>
    <col min="15868" max="15868" width="3.28515625" style="251" customWidth="1"/>
    <col min="15869" max="15877" width="8" style="251" bestFit="1" customWidth="1"/>
    <col min="15878" max="15878" width="22.28515625" style="251" bestFit="1" customWidth="1"/>
    <col min="15879" max="15990" width="9.28515625" style="251"/>
    <col min="15991" max="15991" width="18.7109375" style="251" customWidth="1"/>
    <col min="15992" max="15994" width="0" style="251" hidden="1" customWidth="1"/>
    <col min="15995" max="15995" width="3" style="251" bestFit="1" customWidth="1"/>
    <col min="15996" max="15997" width="8" style="251" bestFit="1" customWidth="1"/>
    <col min="15998" max="15998" width="9" style="251" customWidth="1"/>
    <col min="15999" max="16005" width="8" style="251" bestFit="1" customWidth="1"/>
    <col min="16006" max="16006" width="18.5703125" style="251" customWidth="1"/>
    <col min="16007" max="16007" width="3" style="251" bestFit="1" customWidth="1"/>
    <col min="16008" max="16008" width="8" style="251" bestFit="1" customWidth="1"/>
    <col min="16009" max="16009" width="8.28515625" style="251" customWidth="1"/>
    <col min="16010" max="16013" width="8" style="251" bestFit="1" customWidth="1"/>
    <col min="16014" max="16014" width="0" style="251" hidden="1" customWidth="1"/>
    <col min="16015" max="16015" width="8" style="251" bestFit="1" customWidth="1"/>
    <col min="16016" max="16017" width="8" style="251" customWidth="1"/>
    <col min="16018" max="16018" width="8" style="251" bestFit="1" customWidth="1"/>
    <col min="16019" max="16019" width="19.7109375" style="251" customWidth="1"/>
    <col min="16020" max="16020" width="3" style="251" customWidth="1"/>
    <col min="16021" max="16021" width="8" style="251" customWidth="1"/>
    <col min="16022" max="16024" width="8" style="251" bestFit="1" customWidth="1"/>
    <col min="16025" max="16025" width="0" style="251" hidden="1" customWidth="1"/>
    <col min="16026" max="16026" width="8" style="251" bestFit="1" customWidth="1"/>
    <col min="16027" max="16029" width="8" style="251" customWidth="1"/>
    <col min="16030" max="16031" width="8" style="251" bestFit="1" customWidth="1"/>
    <col min="16032" max="16032" width="20.28515625" style="251" customWidth="1"/>
    <col min="16033" max="16033" width="3" style="251" bestFit="1" customWidth="1"/>
    <col min="16034" max="16036" width="8" style="251" bestFit="1" customWidth="1"/>
    <col min="16037" max="16037" width="8" style="251" customWidth="1"/>
    <col min="16038" max="16038" width="9" style="251" customWidth="1"/>
    <col min="16039" max="16039" width="8" style="251" customWidth="1"/>
    <col min="16040" max="16040" width="8" style="251" bestFit="1" customWidth="1"/>
    <col min="16041" max="16041" width="8" style="251" customWidth="1"/>
    <col min="16042" max="16042" width="8" style="251" bestFit="1" customWidth="1"/>
    <col min="16043" max="16043" width="20.28515625" style="251" customWidth="1"/>
    <col min="16044" max="16044" width="3" style="251" bestFit="1" customWidth="1"/>
    <col min="16045" max="16046" width="8" style="251" bestFit="1" customWidth="1"/>
    <col min="16047" max="16047" width="8" style="251" customWidth="1"/>
    <col min="16048" max="16049" width="8" style="251" bestFit="1" customWidth="1"/>
    <col min="16050" max="16050" width="8" style="251" customWidth="1"/>
    <col min="16051" max="16053" width="8" style="251" bestFit="1" customWidth="1"/>
    <col min="16054" max="16054" width="8" style="251" customWidth="1"/>
    <col min="16055" max="16057" width="8" style="251" bestFit="1" customWidth="1"/>
    <col min="16058" max="16058" width="19.7109375" style="251" customWidth="1"/>
    <col min="16059" max="16059" width="3" style="251" bestFit="1" customWidth="1"/>
    <col min="16060" max="16070" width="8" style="251" bestFit="1" customWidth="1"/>
    <col min="16071" max="16071" width="0" style="251" hidden="1" customWidth="1"/>
    <col min="16072" max="16072" width="19.7109375" style="251" customWidth="1"/>
    <col min="16073" max="16073" width="3" style="251" bestFit="1" customWidth="1"/>
    <col min="16074" max="16083" width="8" style="251" bestFit="1" customWidth="1"/>
    <col min="16084" max="16084" width="0" style="251" hidden="1" customWidth="1"/>
    <col min="16085" max="16085" width="20.28515625" style="251" customWidth="1"/>
    <col min="16086" max="16086" width="3" style="251" bestFit="1" customWidth="1"/>
    <col min="16087" max="16097" width="8" style="251" bestFit="1" customWidth="1"/>
    <col min="16098" max="16098" width="19.5703125" style="251" customWidth="1"/>
    <col min="16099" max="16099" width="3" style="251" bestFit="1" customWidth="1"/>
    <col min="16100" max="16109" width="8" style="251" bestFit="1" customWidth="1"/>
    <col min="16110" max="16110" width="19.7109375" style="251" customWidth="1"/>
    <col min="16111" max="16111" width="3" style="251" bestFit="1" customWidth="1"/>
    <col min="16112" max="16122" width="8" style="251" bestFit="1" customWidth="1"/>
    <col min="16123" max="16123" width="20" style="251" customWidth="1"/>
    <col min="16124" max="16124" width="3.28515625" style="251" customWidth="1"/>
    <col min="16125" max="16133" width="8" style="251" bestFit="1" customWidth="1"/>
    <col min="16134" max="16134" width="22.28515625" style="251" bestFit="1" customWidth="1"/>
    <col min="16135" max="16384" width="9.28515625" style="251"/>
  </cols>
  <sheetData>
    <row r="1" spans="2:16" ht="15.75" thickBot="1" x14ac:dyDescent="0.3"/>
    <row r="2" spans="2:16" ht="18" x14ac:dyDescent="0.25">
      <c r="B2" s="338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7"/>
      <c r="P2" s="336"/>
    </row>
    <row r="3" spans="2:16" ht="18" x14ac:dyDescent="0.25">
      <c r="B3" s="335" t="s">
        <v>138</v>
      </c>
      <c r="C3" s="333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2"/>
      <c r="P3" s="331"/>
    </row>
    <row r="4" spans="2:16" ht="18" x14ac:dyDescent="0.25">
      <c r="B4" s="334"/>
      <c r="C4" s="333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2"/>
      <c r="P4" s="331"/>
    </row>
    <row r="5" spans="2:16" ht="18.75" thickBot="1" x14ac:dyDescent="0.3">
      <c r="B5" s="330" t="s">
        <v>137</v>
      </c>
      <c r="C5" s="329"/>
      <c r="D5" s="328"/>
      <c r="E5" s="328"/>
      <c r="F5" s="326"/>
      <c r="G5" s="326"/>
      <c r="H5" s="326"/>
      <c r="I5" s="326"/>
      <c r="J5" s="326"/>
      <c r="K5" s="326"/>
      <c r="L5" s="326"/>
      <c r="M5" s="326"/>
      <c r="N5" s="326"/>
      <c r="O5" s="327"/>
      <c r="P5" s="326"/>
    </row>
    <row r="6" spans="2:16" s="255" customFormat="1" ht="16.5" thickBot="1" x14ac:dyDescent="0.3">
      <c r="B6" s="323" t="s">
        <v>136</v>
      </c>
      <c r="C6" s="325"/>
      <c r="D6" s="325"/>
      <c r="E6" s="324">
        <v>17</v>
      </c>
      <c r="F6" s="318">
        <v>1</v>
      </c>
      <c r="G6" s="318">
        <v>6</v>
      </c>
      <c r="H6" s="318">
        <v>1</v>
      </c>
      <c r="I6" s="318">
        <v>6</v>
      </c>
      <c r="J6" s="318">
        <v>6</v>
      </c>
      <c r="K6" s="318">
        <v>6</v>
      </c>
      <c r="L6" s="318">
        <v>1</v>
      </c>
      <c r="M6" s="318">
        <v>6</v>
      </c>
      <c r="N6" s="318">
        <v>11</v>
      </c>
      <c r="O6" s="318">
        <v>1</v>
      </c>
      <c r="P6" s="318">
        <v>11</v>
      </c>
    </row>
    <row r="7" spans="2:16" s="255" customFormat="1" ht="16.5" thickBot="1" x14ac:dyDescent="0.3">
      <c r="B7" s="323" t="s">
        <v>66</v>
      </c>
      <c r="C7" s="322"/>
      <c r="D7" s="321"/>
      <c r="E7" s="320"/>
      <c r="F7" s="319">
        <v>9500</v>
      </c>
      <c r="G7" s="318">
        <v>9900</v>
      </c>
      <c r="H7" s="319">
        <v>9502</v>
      </c>
      <c r="I7" s="318">
        <v>9902</v>
      </c>
      <c r="J7" s="318">
        <v>9904</v>
      </c>
      <c r="K7" s="318">
        <v>9906</v>
      </c>
      <c r="L7" s="319">
        <v>9504</v>
      </c>
      <c r="M7" s="318">
        <v>9908</v>
      </c>
      <c r="N7" s="318">
        <v>9016</v>
      </c>
      <c r="O7" s="319">
        <v>9506</v>
      </c>
      <c r="P7" s="318">
        <v>9012</v>
      </c>
    </row>
    <row r="8" spans="2:16" s="255" customFormat="1" ht="15.75" x14ac:dyDescent="0.25">
      <c r="B8" s="317"/>
      <c r="C8" s="311"/>
      <c r="D8" s="316"/>
      <c r="E8" s="309"/>
      <c r="F8" s="315"/>
      <c r="G8" s="314"/>
      <c r="H8" s="315"/>
      <c r="I8" s="314"/>
      <c r="J8" s="314"/>
      <c r="K8" s="314"/>
      <c r="L8" s="315"/>
      <c r="M8" s="314"/>
      <c r="N8" s="314"/>
      <c r="O8" s="315"/>
      <c r="P8" s="314"/>
    </row>
    <row r="9" spans="2:16" s="255" customFormat="1" ht="15.75" x14ac:dyDescent="0.25">
      <c r="B9" s="267" t="s">
        <v>86</v>
      </c>
      <c r="C9" s="306"/>
      <c r="D9" s="305"/>
      <c r="E9" s="313"/>
      <c r="F9" s="263"/>
      <c r="G9" s="263"/>
      <c r="H9" s="263"/>
      <c r="I9" s="263"/>
      <c r="J9" s="263"/>
      <c r="K9" s="263"/>
      <c r="L9" s="263"/>
      <c r="M9" s="263"/>
      <c r="N9" s="263">
        <v>0.72222222222222221</v>
      </c>
      <c r="O9" s="263"/>
      <c r="P9" s="263">
        <v>0.75694444444444453</v>
      </c>
    </row>
    <row r="10" spans="2:16" s="255" customFormat="1" ht="15.75" x14ac:dyDescent="0.25">
      <c r="B10" s="267" t="s">
        <v>135</v>
      </c>
      <c r="C10" s="306"/>
      <c r="D10" s="305"/>
      <c r="E10" s="264">
        <f>TIME(0,6,0)</f>
        <v>4.1666666666666666E-3</v>
      </c>
      <c r="F10" s="262"/>
      <c r="G10" s="262"/>
      <c r="H10" s="262"/>
      <c r="I10" s="262"/>
      <c r="J10" s="262"/>
      <c r="K10" s="262"/>
      <c r="L10" s="262"/>
      <c r="M10" s="262"/>
      <c r="N10" s="262">
        <f>N9+$E10</f>
        <v>0.72638888888888886</v>
      </c>
      <c r="O10" s="262"/>
      <c r="P10" s="262">
        <f>P9+$E10</f>
        <v>0.76111111111111118</v>
      </c>
    </row>
    <row r="11" spans="2:16" s="255" customFormat="1" ht="15.75" x14ac:dyDescent="0.25">
      <c r="B11" s="267" t="s">
        <v>134</v>
      </c>
      <c r="C11" s="306"/>
      <c r="D11" s="305"/>
      <c r="E11" s="264">
        <f>TIME(0,6,0)</f>
        <v>4.1666666666666666E-3</v>
      </c>
      <c r="F11" s="262"/>
      <c r="G11" s="262"/>
      <c r="H11" s="262"/>
      <c r="I11" s="262"/>
      <c r="J11" s="262"/>
      <c r="K11" s="262"/>
      <c r="L11" s="262"/>
      <c r="M11" s="262"/>
      <c r="N11" s="262">
        <f>N10+$E11</f>
        <v>0.73055555555555551</v>
      </c>
      <c r="O11" s="262"/>
      <c r="P11" s="262">
        <f>P10+$E11</f>
        <v>0.76527777777777783</v>
      </c>
    </row>
    <row r="12" spans="2:16" s="255" customFormat="1" ht="15.75" x14ac:dyDescent="0.25">
      <c r="B12" s="267" t="s">
        <v>133</v>
      </c>
      <c r="C12" s="306"/>
      <c r="D12" s="305"/>
      <c r="E12" s="264">
        <f>TIME(0,4,0)</f>
        <v>2.7777777777777779E-3</v>
      </c>
      <c r="F12" s="262"/>
      <c r="G12" s="262"/>
      <c r="H12" s="262"/>
      <c r="I12" s="262"/>
      <c r="J12" s="262"/>
      <c r="K12" s="262"/>
      <c r="L12" s="262"/>
      <c r="M12" s="262"/>
      <c r="N12" s="262">
        <f>N11+$E12</f>
        <v>0.73333333333333328</v>
      </c>
      <c r="O12" s="262"/>
      <c r="P12" s="262">
        <f>P11+$E12</f>
        <v>0.7680555555555556</v>
      </c>
    </row>
    <row r="13" spans="2:16" s="255" customFormat="1" ht="15.75" x14ac:dyDescent="0.25">
      <c r="B13" s="267" t="s">
        <v>132</v>
      </c>
      <c r="C13" s="306"/>
      <c r="D13" s="305"/>
      <c r="E13" s="264">
        <f>TIME(0,6,0)</f>
        <v>4.1666666666666666E-3</v>
      </c>
      <c r="F13" s="262"/>
      <c r="G13" s="262"/>
      <c r="H13" s="262"/>
      <c r="I13" s="262"/>
      <c r="J13" s="262"/>
      <c r="K13" s="262"/>
      <c r="L13" s="262"/>
      <c r="M13" s="262"/>
      <c r="N13" s="262">
        <f>N12+$E13</f>
        <v>0.73749999999999993</v>
      </c>
      <c r="O13" s="262"/>
      <c r="P13" s="262">
        <f>P12+$E13</f>
        <v>0.77222222222222225</v>
      </c>
    </row>
    <row r="14" spans="2:16" s="255" customFormat="1" ht="15.75" x14ac:dyDescent="0.25">
      <c r="B14" s="282" t="s">
        <v>131</v>
      </c>
      <c r="C14" s="301"/>
      <c r="D14" s="312"/>
      <c r="E14" s="279">
        <f>TIME(0,6,0)</f>
        <v>4.1666666666666666E-3</v>
      </c>
      <c r="F14" s="303"/>
      <c r="G14" s="303"/>
      <c r="H14" s="303"/>
      <c r="I14" s="303"/>
      <c r="J14" s="303"/>
      <c r="K14" s="303"/>
      <c r="L14" s="303"/>
      <c r="M14" s="303"/>
      <c r="N14" s="278">
        <f>N13+$E14</f>
        <v>0.74166666666666659</v>
      </c>
      <c r="O14" s="303"/>
      <c r="P14" s="278">
        <f>P13+$E14</f>
        <v>0.77638888888888891</v>
      </c>
    </row>
    <row r="15" spans="2:16" s="255" customFormat="1" ht="15.75" x14ac:dyDescent="0.25">
      <c r="B15" s="272" t="s">
        <v>130</v>
      </c>
      <c r="C15" s="311"/>
      <c r="D15" s="310"/>
      <c r="E15" s="309"/>
      <c r="F15" s="287"/>
      <c r="G15" s="287">
        <v>0.29930555555555555</v>
      </c>
      <c r="H15" s="287"/>
      <c r="I15" s="287">
        <v>0.39930555555555558</v>
      </c>
      <c r="J15" s="287">
        <v>0.49861111111111112</v>
      </c>
      <c r="K15" s="287">
        <v>0.59722222222222221</v>
      </c>
      <c r="L15" s="287"/>
      <c r="M15" s="287">
        <v>0.70138888888888884</v>
      </c>
      <c r="N15" s="308"/>
      <c r="O15" s="287"/>
      <c r="P15" s="307"/>
    </row>
    <row r="16" spans="2:16" s="255" customFormat="1" ht="15.75" x14ac:dyDescent="0.25">
      <c r="B16" s="267" t="s">
        <v>129</v>
      </c>
      <c r="C16" s="306"/>
      <c r="D16" s="305"/>
      <c r="E16" s="264">
        <f>TIME(0,10,0)</f>
        <v>6.9444444444444441E-3</v>
      </c>
      <c r="F16" s="263"/>
      <c r="G16" s="262">
        <f>G15+E16</f>
        <v>0.30624999999999997</v>
      </c>
      <c r="H16" s="263"/>
      <c r="I16" s="262">
        <f>I15+E16</f>
        <v>0.40625</v>
      </c>
      <c r="J16" s="262">
        <f>J15+E16</f>
        <v>0.50555555555555554</v>
      </c>
      <c r="K16" s="262">
        <f>K15+E16</f>
        <v>0.60416666666666663</v>
      </c>
      <c r="L16" s="263"/>
      <c r="M16" s="262">
        <f>M15+E16</f>
        <v>0.70833333333333326</v>
      </c>
      <c r="N16" s="304"/>
      <c r="O16" s="263"/>
      <c r="P16" s="304"/>
    </row>
    <row r="17" spans="2:16" s="255" customFormat="1" ht="15.75" x14ac:dyDescent="0.25">
      <c r="B17" s="267" t="s">
        <v>128</v>
      </c>
      <c r="C17" s="306"/>
      <c r="D17" s="305"/>
      <c r="E17" s="264">
        <f>TIME(0,9,0)</f>
        <v>6.2500000000000003E-3</v>
      </c>
      <c r="F17" s="303"/>
      <c r="G17" s="262">
        <f>G16+E17</f>
        <v>0.31249999999999994</v>
      </c>
      <c r="H17" s="303"/>
      <c r="I17" s="262">
        <f>I16+E17</f>
        <v>0.41249999999999998</v>
      </c>
      <c r="J17" s="262">
        <f>J16+E17</f>
        <v>0.51180555555555551</v>
      </c>
      <c r="K17" s="262">
        <f>K16+E17</f>
        <v>0.61041666666666661</v>
      </c>
      <c r="L17" s="303"/>
      <c r="M17" s="262">
        <f>M16+E17</f>
        <v>0.71458333333333324</v>
      </c>
      <c r="N17" s="304"/>
      <c r="O17" s="303"/>
      <c r="P17" s="302"/>
    </row>
    <row r="18" spans="2:16" s="255" customFormat="1" ht="15.75" x14ac:dyDescent="0.25">
      <c r="B18" s="282" t="s">
        <v>127</v>
      </c>
      <c r="C18" s="301"/>
      <c r="D18" s="300">
        <f>TIME(0,9,0)</f>
        <v>6.2500000000000003E-3</v>
      </c>
      <c r="E18" s="299">
        <f>TIME(0,6,0)</f>
        <v>4.1666666666666666E-3</v>
      </c>
      <c r="F18" s="287"/>
      <c r="G18" s="278">
        <f>G17+D18</f>
        <v>0.31874999999999992</v>
      </c>
      <c r="H18" s="287"/>
      <c r="I18" s="278">
        <f>I17+D18</f>
        <v>0.41874999999999996</v>
      </c>
      <c r="J18" s="278">
        <f>J17+D18</f>
        <v>0.51805555555555549</v>
      </c>
      <c r="K18" s="278">
        <f>K17+D18</f>
        <v>0.61666666666666659</v>
      </c>
      <c r="L18" s="287"/>
      <c r="M18" s="278">
        <f>M17+D18</f>
        <v>0.72083333333333321</v>
      </c>
      <c r="N18" s="268">
        <f>N14+$D18</f>
        <v>0.74791666666666656</v>
      </c>
      <c r="O18" s="287"/>
      <c r="P18" s="268">
        <f>P13+D18</f>
        <v>0.77847222222222223</v>
      </c>
    </row>
    <row r="19" spans="2:16" s="255" customFormat="1" ht="15.75" x14ac:dyDescent="0.25">
      <c r="B19" s="298" t="s">
        <v>126</v>
      </c>
      <c r="C19" s="297"/>
      <c r="D19" s="296"/>
      <c r="E19" s="295">
        <f>TIME(0,6,0)</f>
        <v>4.1666666666666666E-3</v>
      </c>
      <c r="F19" s="294">
        <v>0.27777777777777779</v>
      </c>
      <c r="G19" s="293">
        <f>G18+E19</f>
        <v>0.32291666666666657</v>
      </c>
      <c r="H19" s="294">
        <v>0.3611111111111111</v>
      </c>
      <c r="I19" s="293">
        <f>I18+E19</f>
        <v>0.42291666666666661</v>
      </c>
      <c r="J19" s="293">
        <f>J18+E19</f>
        <v>0.52222222222222214</v>
      </c>
      <c r="K19" s="293">
        <f>K18+E19</f>
        <v>0.62083333333333324</v>
      </c>
      <c r="L19" s="294">
        <v>0.65972222222222221</v>
      </c>
      <c r="M19" s="293">
        <f>M18+E19</f>
        <v>0.72499999999999987</v>
      </c>
      <c r="N19" s="293">
        <f>N18+$E19</f>
        <v>0.75208333333333321</v>
      </c>
      <c r="O19" s="294">
        <v>0.71527777777777779</v>
      </c>
      <c r="P19" s="293">
        <f>P18+$E19</f>
        <v>0.78263888888888888</v>
      </c>
    </row>
    <row r="20" spans="2:16" s="255" customFormat="1" ht="16.5" thickBot="1" x14ac:dyDescent="0.3">
      <c r="B20" s="292" t="s">
        <v>96</v>
      </c>
      <c r="C20" s="291"/>
      <c r="D20" s="290"/>
      <c r="E20" s="289">
        <f>TIME(0,6,0)</f>
        <v>4.1666666666666666E-3</v>
      </c>
      <c r="F20" s="286" t="s">
        <v>123</v>
      </c>
      <c r="G20" s="288">
        <f>G19+E20</f>
        <v>0.32708333333333323</v>
      </c>
      <c r="H20" s="286" t="s">
        <v>123</v>
      </c>
      <c r="I20" s="288">
        <f>I19+E20</f>
        <v>0.42708333333333326</v>
      </c>
      <c r="J20" s="288">
        <f>J19+E20</f>
        <v>0.5263888888888888</v>
      </c>
      <c r="K20" s="288">
        <f>K19+E20</f>
        <v>0.62499999999999989</v>
      </c>
      <c r="L20" s="286" t="s">
        <v>123</v>
      </c>
      <c r="M20" s="288">
        <f>M19+E20</f>
        <v>0.72916666666666652</v>
      </c>
      <c r="N20" s="287">
        <f>N19+$E20</f>
        <v>0.75624999999999987</v>
      </c>
      <c r="O20" s="286" t="s">
        <v>123</v>
      </c>
      <c r="P20" s="285">
        <f>P19+$E20</f>
        <v>0.78680555555555554</v>
      </c>
    </row>
    <row r="21" spans="2:16" s="255" customFormat="1" ht="17.25" thickTop="1" thickBot="1" x14ac:dyDescent="0.3">
      <c r="B21" s="267" t="s">
        <v>107</v>
      </c>
      <c r="C21" s="284"/>
      <c r="D21" s="265"/>
      <c r="E21" s="264">
        <f>TIME(0,8,0)</f>
        <v>5.5555555555555558E-3</v>
      </c>
      <c r="F21" s="262" t="s">
        <v>123</v>
      </c>
      <c r="G21" s="262">
        <f>G20+$E21</f>
        <v>0.33263888888888876</v>
      </c>
      <c r="H21" s="262" t="s">
        <v>123</v>
      </c>
      <c r="I21" s="262">
        <f>I20+$E21</f>
        <v>0.4326388888888888</v>
      </c>
      <c r="J21" s="262">
        <f>J20+$E21</f>
        <v>0.53194444444444433</v>
      </c>
      <c r="K21" s="262">
        <f>K20+$E21</f>
        <v>0.63055555555555542</v>
      </c>
      <c r="L21" s="262" t="s">
        <v>123</v>
      </c>
      <c r="M21" s="262">
        <f>M20+$E21</f>
        <v>0.73472222222222205</v>
      </c>
      <c r="N21" s="283"/>
      <c r="O21" s="262" t="s">
        <v>123</v>
      </c>
      <c r="P21" s="268"/>
    </row>
    <row r="22" spans="2:16" s="255" customFormat="1" ht="16.5" thickTop="1" x14ac:dyDescent="0.25">
      <c r="B22" s="282" t="s">
        <v>108</v>
      </c>
      <c r="C22" s="281"/>
      <c r="D22" s="280"/>
      <c r="E22" s="279"/>
      <c r="F22" s="278" t="s">
        <v>123</v>
      </c>
      <c r="G22" s="278" t="s">
        <v>123</v>
      </c>
      <c r="H22" s="278" t="s">
        <v>123</v>
      </c>
      <c r="I22" s="278" t="s">
        <v>123</v>
      </c>
      <c r="J22" s="278" t="s">
        <v>123</v>
      </c>
      <c r="K22" s="278" t="s">
        <v>123</v>
      </c>
      <c r="L22" s="278" t="s">
        <v>123</v>
      </c>
      <c r="M22" s="278" t="s">
        <v>123</v>
      </c>
      <c r="N22" s="268"/>
      <c r="O22" s="278" t="s">
        <v>123</v>
      </c>
      <c r="P22" s="268"/>
    </row>
    <row r="23" spans="2:16" s="255" customFormat="1" ht="15.75" x14ac:dyDescent="0.25">
      <c r="B23" s="277" t="s">
        <v>109</v>
      </c>
      <c r="C23" s="276"/>
      <c r="D23" s="275"/>
      <c r="E23" s="274">
        <f>TIME(0,8,0)</f>
        <v>5.5555555555555558E-3</v>
      </c>
      <c r="F23" s="273" t="s">
        <v>123</v>
      </c>
      <c r="G23" s="273">
        <f>G21+$E23</f>
        <v>0.3381944444444443</v>
      </c>
      <c r="H23" s="273" t="s">
        <v>123</v>
      </c>
      <c r="I23" s="273">
        <f>I21+$E23</f>
        <v>0.43819444444444433</v>
      </c>
      <c r="J23" s="273">
        <f>J21+$E23</f>
        <v>0.53749999999999987</v>
      </c>
      <c r="K23" s="273">
        <f>K21+$E23</f>
        <v>0.63611111111111096</v>
      </c>
      <c r="L23" s="273" t="s">
        <v>123</v>
      </c>
      <c r="M23" s="273">
        <f>M21+$E23</f>
        <v>0.74027777777777759</v>
      </c>
      <c r="N23" s="273"/>
      <c r="O23" s="273" t="s">
        <v>123</v>
      </c>
      <c r="P23" s="273"/>
    </row>
    <row r="24" spans="2:16" s="255" customFormat="1" ht="15.75" x14ac:dyDescent="0.25">
      <c r="B24" s="272" t="s">
        <v>125</v>
      </c>
      <c r="C24" s="271"/>
      <c r="D24" s="270">
        <f>TIME(0,9,0)</f>
        <v>6.2500000000000003E-3</v>
      </c>
      <c r="E24" s="269">
        <f>TIME(0,6,0)</f>
        <v>4.1666666666666666E-3</v>
      </c>
      <c r="F24" s="268">
        <f>F19+D24</f>
        <v>0.28402777777777777</v>
      </c>
      <c r="G24" s="268" t="s">
        <v>123</v>
      </c>
      <c r="H24" s="268">
        <f>H19+D24</f>
        <v>0.36736111111111108</v>
      </c>
      <c r="I24" s="268" t="s">
        <v>123</v>
      </c>
      <c r="J24" s="268" t="s">
        <v>123</v>
      </c>
      <c r="K24" s="268" t="s">
        <v>123</v>
      </c>
      <c r="L24" s="268">
        <f>L19+D24</f>
        <v>0.66597222222222219</v>
      </c>
      <c r="M24" s="268" t="s">
        <v>123</v>
      </c>
      <c r="N24" s="268"/>
      <c r="O24" s="268">
        <f>O19+D24</f>
        <v>0.72152777777777777</v>
      </c>
      <c r="P24" s="268"/>
    </row>
    <row r="25" spans="2:16" s="255" customFormat="1" ht="15.75" x14ac:dyDescent="0.25">
      <c r="B25" s="267" t="s">
        <v>124</v>
      </c>
      <c r="C25" s="266"/>
      <c r="D25" s="265"/>
      <c r="E25" s="264">
        <f>TIME(0,3,0)</f>
        <v>2.0833333333333333E-3</v>
      </c>
      <c r="F25" s="262">
        <f t="shared" ref="F25:F30" si="0">F24+$E25</f>
        <v>0.28611111111111109</v>
      </c>
      <c r="G25" s="262" t="s">
        <v>123</v>
      </c>
      <c r="H25" s="262">
        <f t="shared" ref="H25:H30" si="1">H24+$E25</f>
        <v>0.36944444444444441</v>
      </c>
      <c r="I25" s="262" t="s">
        <v>123</v>
      </c>
      <c r="J25" s="262" t="s">
        <v>123</v>
      </c>
      <c r="K25" s="262" t="s">
        <v>123</v>
      </c>
      <c r="L25" s="262">
        <f t="shared" ref="L25:L30" si="2">L24+$E25</f>
        <v>0.66805555555555551</v>
      </c>
      <c r="M25" s="262" t="s">
        <v>123</v>
      </c>
      <c r="N25" s="262"/>
      <c r="O25" s="262">
        <f t="shared" ref="O25:O30" si="3">O24+$E25</f>
        <v>0.72361111111111109</v>
      </c>
      <c r="P25" s="262"/>
    </row>
    <row r="26" spans="2:16" s="255" customFormat="1" ht="15.75" x14ac:dyDescent="0.25">
      <c r="B26" s="267" t="s">
        <v>98</v>
      </c>
      <c r="C26" s="266"/>
      <c r="D26" s="265"/>
      <c r="E26" s="264">
        <f>TIME(0,4,0)</f>
        <v>2.7777777777777779E-3</v>
      </c>
      <c r="F26" s="262">
        <f t="shared" si="0"/>
        <v>0.28888888888888886</v>
      </c>
      <c r="G26" s="262" t="s">
        <v>123</v>
      </c>
      <c r="H26" s="262">
        <f t="shared" si="1"/>
        <v>0.37222222222222218</v>
      </c>
      <c r="I26" s="262" t="s">
        <v>123</v>
      </c>
      <c r="J26" s="262" t="s">
        <v>123</v>
      </c>
      <c r="K26" s="262" t="s">
        <v>123</v>
      </c>
      <c r="L26" s="262">
        <f t="shared" si="2"/>
        <v>0.67083333333333328</v>
      </c>
      <c r="M26" s="262" t="s">
        <v>123</v>
      </c>
      <c r="N26" s="262"/>
      <c r="O26" s="262">
        <f t="shared" si="3"/>
        <v>0.72638888888888886</v>
      </c>
      <c r="P26" s="263"/>
    </row>
    <row r="27" spans="2:16" s="255" customFormat="1" ht="15.75" x14ac:dyDescent="0.25">
      <c r="B27" s="267" t="s">
        <v>99</v>
      </c>
      <c r="C27" s="266"/>
      <c r="D27" s="265"/>
      <c r="E27" s="264">
        <f>TIME(0,3,0)</f>
        <v>2.0833333333333333E-3</v>
      </c>
      <c r="F27" s="262">
        <f t="shared" si="0"/>
        <v>0.29097222222222219</v>
      </c>
      <c r="G27" s="262" t="s">
        <v>123</v>
      </c>
      <c r="H27" s="262">
        <f t="shared" si="1"/>
        <v>0.3743055555555555</v>
      </c>
      <c r="I27" s="262" t="s">
        <v>123</v>
      </c>
      <c r="J27" s="262" t="s">
        <v>123</v>
      </c>
      <c r="K27" s="262" t="s">
        <v>123</v>
      </c>
      <c r="L27" s="262">
        <f t="shared" si="2"/>
        <v>0.67291666666666661</v>
      </c>
      <c r="M27" s="262" t="s">
        <v>123</v>
      </c>
      <c r="N27" s="262"/>
      <c r="O27" s="262">
        <f t="shared" si="3"/>
        <v>0.72847222222222219</v>
      </c>
      <c r="P27" s="262"/>
    </row>
    <row r="28" spans="2:16" s="255" customFormat="1" ht="15.75" x14ac:dyDescent="0.25">
      <c r="B28" s="267" t="s">
        <v>26</v>
      </c>
      <c r="C28" s="266"/>
      <c r="D28" s="265"/>
      <c r="E28" s="264">
        <f>TIME(0,3,0)</f>
        <v>2.0833333333333333E-3</v>
      </c>
      <c r="F28" s="262">
        <f t="shared" si="0"/>
        <v>0.29305555555555551</v>
      </c>
      <c r="G28" s="262" t="s">
        <v>123</v>
      </c>
      <c r="H28" s="262">
        <f t="shared" si="1"/>
        <v>0.37638888888888883</v>
      </c>
      <c r="I28" s="262" t="s">
        <v>123</v>
      </c>
      <c r="J28" s="262" t="s">
        <v>123</v>
      </c>
      <c r="K28" s="262" t="s">
        <v>123</v>
      </c>
      <c r="L28" s="262">
        <f t="shared" si="2"/>
        <v>0.67499999999999993</v>
      </c>
      <c r="M28" s="262" t="s">
        <v>123</v>
      </c>
      <c r="N28" s="262"/>
      <c r="O28" s="262">
        <f t="shared" si="3"/>
        <v>0.73055555555555551</v>
      </c>
      <c r="P28" s="262"/>
    </row>
    <row r="29" spans="2:16" s="255" customFormat="1" ht="15.75" x14ac:dyDescent="0.25">
      <c r="B29" s="267" t="s">
        <v>23</v>
      </c>
      <c r="C29" s="266"/>
      <c r="D29" s="265"/>
      <c r="E29" s="264">
        <f>TIME(0,5,0)</f>
        <v>3.472222222222222E-3</v>
      </c>
      <c r="F29" s="262">
        <f t="shared" si="0"/>
        <v>0.29652777777777772</v>
      </c>
      <c r="G29" s="262" t="s">
        <v>123</v>
      </c>
      <c r="H29" s="262">
        <f t="shared" si="1"/>
        <v>0.37986111111111104</v>
      </c>
      <c r="I29" s="262" t="s">
        <v>123</v>
      </c>
      <c r="J29" s="262" t="s">
        <v>123</v>
      </c>
      <c r="K29" s="262" t="s">
        <v>123</v>
      </c>
      <c r="L29" s="262">
        <f t="shared" si="2"/>
        <v>0.67847222222222214</v>
      </c>
      <c r="M29" s="262" t="s">
        <v>123</v>
      </c>
      <c r="N29" s="262"/>
      <c r="O29" s="262">
        <f t="shared" si="3"/>
        <v>0.73402777777777772</v>
      </c>
      <c r="P29" s="262"/>
    </row>
    <row r="30" spans="2:16" s="255" customFormat="1" ht="15.75" x14ac:dyDescent="0.25">
      <c r="B30" s="267" t="s">
        <v>20</v>
      </c>
      <c r="C30" s="266"/>
      <c r="D30" s="265">
        <f>TIME(0,5,0)</f>
        <v>3.472222222222222E-3</v>
      </c>
      <c r="E30" s="264">
        <f>TIME(0,3,0)</f>
        <v>2.0833333333333333E-3</v>
      </c>
      <c r="F30" s="263">
        <f t="shared" si="0"/>
        <v>0.29861111111111105</v>
      </c>
      <c r="G30" s="263">
        <f>G23+$D30</f>
        <v>0.34166666666666651</v>
      </c>
      <c r="H30" s="263">
        <f t="shared" si="1"/>
        <v>0.38194444444444436</v>
      </c>
      <c r="I30" s="263">
        <f>I23+$D30</f>
        <v>0.44166666666666654</v>
      </c>
      <c r="J30" s="263">
        <f>J23+$D30</f>
        <v>0.54097222222222208</v>
      </c>
      <c r="K30" s="263">
        <f>K23+$D30</f>
        <v>0.63958333333333317</v>
      </c>
      <c r="L30" s="263">
        <f t="shared" si="2"/>
        <v>0.68055555555555547</v>
      </c>
      <c r="M30" s="263">
        <f>M23+$D30</f>
        <v>0.7437499999999998</v>
      </c>
      <c r="N30" s="263"/>
      <c r="O30" s="263">
        <f t="shared" si="3"/>
        <v>0.73611111111111105</v>
      </c>
      <c r="P30" s="262"/>
    </row>
    <row r="31" spans="2:16" s="255" customFormat="1" ht="15.75" thickBot="1" x14ac:dyDescent="0.25">
      <c r="B31" s="261"/>
      <c r="C31" s="260"/>
      <c r="D31" s="259"/>
      <c r="E31" s="258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</row>
    <row r="32" spans="2:16" s="255" customFormat="1" ht="15.75" customHeight="1" x14ac:dyDescent="0.2"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</row>
    <row r="33" spans="2:16" s="254" customFormat="1" x14ac:dyDescent="0.2"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</row>
    <row r="34" spans="2:16" s="252" customFormat="1" x14ac:dyDescent="0.2">
      <c r="B34" s="254"/>
      <c r="C34" s="254"/>
      <c r="D34" s="254"/>
      <c r="E34" s="254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</row>
    <row r="35" spans="2:16" s="252" customFormat="1" ht="12.75" x14ac:dyDescent="0.2"/>
    <row r="36" spans="2:16" s="252" customFormat="1" ht="12.75" x14ac:dyDescent="0.2"/>
    <row r="37" spans="2:16" s="252" customFormat="1" ht="12.75" x14ac:dyDescent="0.2"/>
    <row r="38" spans="2:16" s="252" customFormat="1" ht="12.75" x14ac:dyDescent="0.2"/>
    <row r="39" spans="2:16" s="252" customFormat="1" ht="12.75" x14ac:dyDescent="0.2"/>
    <row r="40" spans="2:16" s="252" customFormat="1" ht="12.75" x14ac:dyDescent="0.2"/>
    <row r="41" spans="2:16" s="252" customFormat="1" ht="12.75" x14ac:dyDescent="0.2"/>
    <row r="42" spans="2:16" s="252" customFormat="1" ht="12.75" x14ac:dyDescent="0.2"/>
    <row r="43" spans="2:16" s="252" customFormat="1" ht="12.75" x14ac:dyDescent="0.2"/>
    <row r="44" spans="2:16" s="252" customFormat="1" ht="12.75" x14ac:dyDescent="0.2"/>
    <row r="45" spans="2:16" s="252" customFormat="1" ht="12.75" x14ac:dyDescent="0.2"/>
    <row r="46" spans="2:16" s="252" customFormat="1" ht="12.75" x14ac:dyDescent="0.2"/>
    <row r="47" spans="2:16" s="252" customFormat="1" ht="12.75" x14ac:dyDescent="0.2"/>
    <row r="48" spans="2:16" s="252" customFormat="1" ht="12.75" x14ac:dyDescent="0.2"/>
    <row r="49" s="252" customFormat="1" ht="12.75" x14ac:dyDescent="0.2"/>
    <row r="50" s="252" customFormat="1" ht="12.75" x14ac:dyDescent="0.2"/>
    <row r="51" s="252" customFormat="1" ht="12.75" x14ac:dyDescent="0.2"/>
    <row r="52" s="252" customFormat="1" ht="12.75" x14ac:dyDescent="0.2"/>
    <row r="53" s="252" customFormat="1" ht="12.75" x14ac:dyDescent="0.2"/>
    <row r="54" s="252" customFormat="1" ht="12.75" x14ac:dyDescent="0.2"/>
    <row r="55" s="252" customFormat="1" ht="12.75" x14ac:dyDescent="0.2"/>
    <row r="56" s="252" customFormat="1" ht="12.75" x14ac:dyDescent="0.2"/>
    <row r="57" s="252" customFormat="1" ht="12.75" x14ac:dyDescent="0.2"/>
    <row r="58" s="252" customFormat="1" ht="12.75" x14ac:dyDescent="0.2"/>
    <row r="59" s="252" customFormat="1" ht="12.75" x14ac:dyDescent="0.2"/>
    <row r="60" s="252" customFormat="1" ht="12.75" x14ac:dyDescent="0.2"/>
    <row r="61" s="252" customFormat="1" ht="12.75" x14ac:dyDescent="0.2"/>
    <row r="62" s="252" customFormat="1" ht="12.75" x14ac:dyDescent="0.2"/>
    <row r="63" s="252" customFormat="1" ht="12.75" x14ac:dyDescent="0.2"/>
    <row r="64" s="252" customFormat="1" ht="12.75" x14ac:dyDescent="0.2"/>
    <row r="65" s="252" customFormat="1" ht="12.75" x14ac:dyDescent="0.2"/>
    <row r="66" s="252" customFormat="1" ht="12.75" x14ac:dyDescent="0.2"/>
    <row r="67" s="252" customFormat="1" ht="12.75" x14ac:dyDescent="0.2"/>
    <row r="68" s="252" customFormat="1" ht="12.75" x14ac:dyDescent="0.2"/>
    <row r="69" s="252" customFormat="1" ht="12.75" x14ac:dyDescent="0.2"/>
    <row r="70" s="252" customFormat="1" ht="12.75" x14ac:dyDescent="0.2"/>
    <row r="71" s="252" customFormat="1" ht="12.75" x14ac:dyDescent="0.2"/>
    <row r="72" s="252" customFormat="1" ht="12.75" x14ac:dyDescent="0.2"/>
    <row r="73" s="252" customFormat="1" ht="12.75" x14ac:dyDescent="0.2"/>
    <row r="74" s="252" customFormat="1" ht="12.75" x14ac:dyDescent="0.2"/>
    <row r="75" s="252" customFormat="1" ht="12.75" x14ac:dyDescent="0.2"/>
    <row r="76" s="252" customFormat="1" ht="12.75" x14ac:dyDescent="0.2"/>
    <row r="77" s="252" customFormat="1" ht="12.75" x14ac:dyDescent="0.2"/>
    <row r="78" s="252" customFormat="1" ht="12.75" x14ac:dyDescent="0.2"/>
    <row r="79" s="252" customFormat="1" ht="12.75" x14ac:dyDescent="0.2"/>
    <row r="80" s="252" customFormat="1" ht="12.75" x14ac:dyDescent="0.2"/>
    <row r="81" s="252" customFormat="1" ht="12.75" x14ac:dyDescent="0.2"/>
    <row r="82" s="252" customFormat="1" ht="12.75" x14ac:dyDescent="0.2"/>
    <row r="83" s="252" customFormat="1" ht="12.75" x14ac:dyDescent="0.2"/>
    <row r="84" s="252" customFormat="1" ht="12.75" x14ac:dyDescent="0.2"/>
    <row r="85" s="252" customFormat="1" ht="12.75" x14ac:dyDescent="0.2"/>
    <row r="86" s="252" customFormat="1" ht="12.75" x14ac:dyDescent="0.2"/>
    <row r="87" s="252" customFormat="1" ht="12.75" x14ac:dyDescent="0.2"/>
    <row r="88" s="252" customFormat="1" ht="12.75" x14ac:dyDescent="0.2"/>
    <row r="89" s="252" customFormat="1" ht="12.75" x14ac:dyDescent="0.2"/>
    <row r="90" s="252" customFormat="1" ht="12.75" x14ac:dyDescent="0.2"/>
    <row r="91" s="252" customFormat="1" ht="12.75" x14ac:dyDescent="0.2"/>
    <row r="92" s="252" customFormat="1" ht="12.75" x14ac:dyDescent="0.2"/>
    <row r="93" s="252" customFormat="1" ht="12.75" x14ac:dyDescent="0.2"/>
    <row r="94" s="252" customFormat="1" ht="12.75" x14ac:dyDescent="0.2"/>
    <row r="95" s="252" customFormat="1" ht="12.75" x14ac:dyDescent="0.2"/>
    <row r="96" s="252" customFormat="1" ht="12.75" x14ac:dyDescent="0.2"/>
    <row r="97" s="252" customFormat="1" ht="12.75" x14ac:dyDescent="0.2"/>
    <row r="98" s="252" customFormat="1" ht="12.75" x14ac:dyDescent="0.2"/>
    <row r="99" s="252" customFormat="1" ht="12.75" x14ac:dyDescent="0.2"/>
    <row r="100" s="252" customFormat="1" ht="12.75" x14ac:dyDescent="0.2"/>
    <row r="101" s="252" customFormat="1" ht="12.75" x14ac:dyDescent="0.2"/>
    <row r="102" s="252" customFormat="1" ht="12.75" x14ac:dyDescent="0.2"/>
    <row r="103" s="252" customFormat="1" ht="12.75" x14ac:dyDescent="0.2"/>
    <row r="104" s="252" customFormat="1" ht="12.75" x14ac:dyDescent="0.2"/>
    <row r="105" s="252" customFormat="1" ht="12.75" x14ac:dyDescent="0.2"/>
    <row r="106" s="252" customFormat="1" ht="12.75" x14ac:dyDescent="0.2"/>
    <row r="107" s="252" customFormat="1" ht="12.75" x14ac:dyDescent="0.2"/>
    <row r="108" s="252" customFormat="1" ht="12.75" x14ac:dyDescent="0.2"/>
    <row r="109" s="252" customFormat="1" ht="12.75" x14ac:dyDescent="0.2"/>
    <row r="110" s="252" customFormat="1" ht="12.75" x14ac:dyDescent="0.2"/>
    <row r="111" s="252" customFormat="1" ht="12.75" x14ac:dyDescent="0.2"/>
    <row r="112" s="252" customFormat="1" ht="12.75" x14ac:dyDescent="0.2"/>
    <row r="113" s="252" customFormat="1" ht="12.75" x14ac:dyDescent="0.2"/>
    <row r="114" s="252" customFormat="1" ht="12.75" x14ac:dyDescent="0.2"/>
    <row r="115" s="252" customFormat="1" ht="12.75" x14ac:dyDescent="0.2"/>
    <row r="116" s="252" customFormat="1" ht="12.75" x14ac:dyDescent="0.2"/>
    <row r="117" s="252" customFormat="1" ht="12.75" x14ac:dyDescent="0.2"/>
    <row r="118" s="252" customFormat="1" ht="12.75" x14ac:dyDescent="0.2"/>
    <row r="119" s="252" customFormat="1" ht="12.75" x14ac:dyDescent="0.2"/>
    <row r="120" s="252" customFormat="1" ht="12.75" x14ac:dyDescent="0.2"/>
    <row r="121" s="252" customFormat="1" ht="12.75" x14ac:dyDescent="0.2"/>
    <row r="122" s="252" customFormat="1" ht="12.75" x14ac:dyDescent="0.2"/>
    <row r="123" s="252" customFormat="1" ht="12.75" x14ac:dyDescent="0.2"/>
    <row r="124" s="252" customFormat="1" ht="12.75" x14ac:dyDescent="0.2"/>
    <row r="125" s="252" customFormat="1" ht="12.75" x14ac:dyDescent="0.2"/>
    <row r="126" s="252" customFormat="1" ht="12.75" x14ac:dyDescent="0.2"/>
    <row r="127" s="252" customFormat="1" ht="12.75" x14ac:dyDescent="0.2"/>
    <row r="128" s="252" customFormat="1" ht="12.75" x14ac:dyDescent="0.2"/>
    <row r="129" s="252" customFormat="1" ht="12.75" x14ac:dyDescent="0.2"/>
    <row r="130" s="252" customFormat="1" ht="12.75" x14ac:dyDescent="0.2"/>
    <row r="131" s="252" customFormat="1" ht="12.75" x14ac:dyDescent="0.2"/>
    <row r="132" s="252" customFormat="1" ht="12.75" x14ac:dyDescent="0.2"/>
    <row r="133" s="252" customFormat="1" ht="12.75" x14ac:dyDescent="0.2"/>
    <row r="134" s="252" customFormat="1" ht="12.75" x14ac:dyDescent="0.2"/>
    <row r="135" s="252" customFormat="1" ht="12.75" x14ac:dyDescent="0.2"/>
    <row r="136" s="252" customFormat="1" ht="12.75" x14ac:dyDescent="0.2"/>
    <row r="137" s="252" customFormat="1" ht="12.75" x14ac:dyDescent="0.2"/>
    <row r="138" s="252" customFormat="1" ht="12.75" x14ac:dyDescent="0.2"/>
    <row r="139" s="252" customFormat="1" ht="12.75" x14ac:dyDescent="0.2"/>
    <row r="140" s="252" customFormat="1" ht="12.75" x14ac:dyDescent="0.2"/>
    <row r="141" s="252" customFormat="1" ht="12.75" x14ac:dyDescent="0.2"/>
    <row r="142" s="252" customFormat="1" ht="12.75" x14ac:dyDescent="0.2"/>
    <row r="143" s="252" customFormat="1" ht="12.75" x14ac:dyDescent="0.2"/>
    <row r="144" s="252" customFormat="1" ht="12.75" x14ac:dyDescent="0.2"/>
    <row r="145" s="252" customFormat="1" ht="12.75" x14ac:dyDescent="0.2"/>
    <row r="146" s="252" customFormat="1" ht="12.75" x14ac:dyDescent="0.2"/>
    <row r="147" s="252" customFormat="1" ht="12.75" x14ac:dyDescent="0.2"/>
    <row r="148" s="252" customFormat="1" ht="12.75" x14ac:dyDescent="0.2"/>
    <row r="149" s="252" customFormat="1" ht="12.75" x14ac:dyDescent="0.2"/>
    <row r="150" s="252" customFormat="1" ht="12.75" x14ac:dyDescent="0.2"/>
    <row r="151" s="252" customFormat="1" ht="12.75" x14ac:dyDescent="0.2"/>
    <row r="152" s="252" customFormat="1" ht="12.75" x14ac:dyDescent="0.2"/>
    <row r="153" s="252" customFormat="1" ht="12.75" x14ac:dyDescent="0.2"/>
    <row r="154" s="252" customFormat="1" ht="12.75" x14ac:dyDescent="0.2"/>
    <row r="155" s="252" customFormat="1" ht="12.75" x14ac:dyDescent="0.2"/>
    <row r="156" s="252" customFormat="1" ht="12.75" x14ac:dyDescent="0.2"/>
    <row r="157" s="252" customFormat="1" ht="12.75" x14ac:dyDescent="0.2"/>
    <row r="158" s="252" customFormat="1" ht="12.75" x14ac:dyDescent="0.2"/>
    <row r="159" s="252" customFormat="1" ht="12.75" x14ac:dyDescent="0.2"/>
    <row r="160" s="252" customFormat="1" ht="12.75" x14ac:dyDescent="0.2"/>
    <row r="161" s="252" customFormat="1" ht="12.75" x14ac:dyDescent="0.2"/>
    <row r="162" s="252" customFormat="1" ht="12.75" x14ac:dyDescent="0.2"/>
    <row r="163" s="252" customFormat="1" ht="12.75" x14ac:dyDescent="0.2"/>
    <row r="164" s="252" customFormat="1" ht="12.75" x14ac:dyDescent="0.2"/>
    <row r="165" s="252" customFormat="1" ht="12.75" x14ac:dyDescent="0.2"/>
    <row r="166" s="252" customFormat="1" ht="12.75" x14ac:dyDescent="0.2"/>
    <row r="167" s="252" customFormat="1" ht="12.75" x14ac:dyDescent="0.2"/>
    <row r="168" s="252" customFormat="1" ht="12.75" x14ac:dyDescent="0.2"/>
    <row r="169" s="252" customFormat="1" ht="12.75" x14ac:dyDescent="0.2"/>
    <row r="170" s="252" customFormat="1" ht="12.75" x14ac:dyDescent="0.2"/>
    <row r="171" s="252" customFormat="1" ht="12.75" x14ac:dyDescent="0.2"/>
    <row r="172" s="252" customFormat="1" ht="12.75" x14ac:dyDescent="0.2"/>
    <row r="173" s="252" customFormat="1" ht="12.75" x14ac:dyDescent="0.2"/>
    <row r="174" s="252" customFormat="1" ht="12.75" x14ac:dyDescent="0.2"/>
    <row r="175" s="252" customFormat="1" ht="12.75" x14ac:dyDescent="0.2"/>
    <row r="176" s="252" customFormat="1" ht="12.75" x14ac:dyDescent="0.2"/>
    <row r="177" s="252" customFormat="1" ht="12.75" x14ac:dyDescent="0.2"/>
    <row r="178" s="252" customFormat="1" ht="12.75" x14ac:dyDescent="0.2"/>
    <row r="179" s="252" customFormat="1" ht="12.75" x14ac:dyDescent="0.2"/>
    <row r="180" s="252" customFormat="1" ht="12.75" x14ac:dyDescent="0.2"/>
    <row r="181" s="252" customFormat="1" ht="12.75" x14ac:dyDescent="0.2"/>
    <row r="182" s="252" customFormat="1" ht="12.75" x14ac:dyDescent="0.2"/>
    <row r="183" s="252" customFormat="1" ht="12.75" x14ac:dyDescent="0.2"/>
    <row r="184" s="252" customFormat="1" ht="12.75" x14ac:dyDescent="0.2"/>
    <row r="185" s="252" customFormat="1" ht="12.75" x14ac:dyDescent="0.2"/>
    <row r="186" s="252" customFormat="1" ht="12.75" x14ac:dyDescent="0.2"/>
    <row r="187" s="252" customFormat="1" ht="12.75" x14ac:dyDescent="0.2"/>
    <row r="188" s="252" customFormat="1" ht="12.75" x14ac:dyDescent="0.2"/>
    <row r="189" s="252" customFormat="1" ht="12.75" x14ac:dyDescent="0.2"/>
    <row r="190" s="252" customFormat="1" ht="12.75" x14ac:dyDescent="0.2"/>
    <row r="191" s="252" customFormat="1" ht="12.75" x14ac:dyDescent="0.2"/>
    <row r="192" s="252" customFormat="1" ht="12.75" x14ac:dyDescent="0.2"/>
    <row r="193" s="252" customFormat="1" ht="12.75" x14ac:dyDescent="0.2"/>
    <row r="194" s="252" customFormat="1" ht="12.75" x14ac:dyDescent="0.2"/>
    <row r="195" s="252" customFormat="1" ht="12.75" x14ac:dyDescent="0.2"/>
    <row r="196" s="252" customFormat="1" ht="12.75" x14ac:dyDescent="0.2"/>
    <row r="197" s="252" customFormat="1" ht="12.75" x14ac:dyDescent="0.2"/>
    <row r="198" s="252" customFormat="1" ht="12.75" x14ac:dyDescent="0.2"/>
    <row r="199" s="252" customFormat="1" ht="12.75" x14ac:dyDescent="0.2"/>
    <row r="200" s="252" customFormat="1" ht="12.75" x14ac:dyDescent="0.2"/>
    <row r="201" s="252" customFormat="1" ht="12.75" x14ac:dyDescent="0.2"/>
    <row r="202" s="252" customFormat="1" ht="12.75" x14ac:dyDescent="0.2"/>
    <row r="203" s="252" customFormat="1" ht="12.75" x14ac:dyDescent="0.2"/>
    <row r="204" s="252" customFormat="1" ht="12.75" x14ac:dyDescent="0.2"/>
    <row r="205" s="252" customFormat="1" ht="12.75" x14ac:dyDescent="0.2"/>
    <row r="206" s="252" customFormat="1" ht="12.75" x14ac:dyDescent="0.2"/>
    <row r="207" s="252" customFormat="1" ht="12.75" x14ac:dyDescent="0.2"/>
    <row r="208" s="252" customFormat="1" ht="12.75" x14ac:dyDescent="0.2"/>
    <row r="209" s="252" customFormat="1" ht="12.75" x14ac:dyDescent="0.2"/>
    <row r="210" s="252" customFormat="1" ht="12.75" x14ac:dyDescent="0.2"/>
    <row r="211" s="252" customFormat="1" ht="12.75" x14ac:dyDescent="0.2"/>
    <row r="212" s="252" customFormat="1" ht="12.75" x14ac:dyDescent="0.2"/>
    <row r="213" s="252" customFormat="1" ht="12.75" x14ac:dyDescent="0.2"/>
    <row r="214" s="252" customFormat="1" ht="12.75" x14ac:dyDescent="0.2"/>
    <row r="215" s="252" customFormat="1" ht="12.75" x14ac:dyDescent="0.2"/>
    <row r="216" s="252" customFormat="1" ht="12.75" x14ac:dyDescent="0.2"/>
    <row r="217" s="252" customFormat="1" ht="12.75" x14ac:dyDescent="0.2"/>
    <row r="218" s="252" customFormat="1" ht="12.75" x14ac:dyDescent="0.2"/>
    <row r="219" s="252" customFormat="1" ht="12.75" x14ac:dyDescent="0.2"/>
    <row r="220" s="252" customFormat="1" ht="12.75" x14ac:dyDescent="0.2"/>
    <row r="221" s="252" customFormat="1" ht="12.75" x14ac:dyDescent="0.2"/>
    <row r="222" s="252" customFormat="1" ht="12.75" x14ac:dyDescent="0.2"/>
    <row r="223" s="252" customFormat="1" ht="12.75" x14ac:dyDescent="0.2"/>
    <row r="224" s="252" customFormat="1" ht="12.75" x14ac:dyDescent="0.2"/>
    <row r="225" s="252" customFormat="1" ht="12.75" x14ac:dyDescent="0.2"/>
    <row r="226" s="252" customFormat="1" ht="12.75" x14ac:dyDescent="0.2"/>
    <row r="227" s="252" customFormat="1" ht="12.75" x14ac:dyDescent="0.2"/>
    <row r="228" s="252" customFormat="1" ht="12.75" x14ac:dyDescent="0.2"/>
    <row r="229" s="252" customFormat="1" ht="12.75" x14ac:dyDescent="0.2"/>
    <row r="230" s="252" customFormat="1" ht="12.75" x14ac:dyDescent="0.2"/>
    <row r="231" s="252" customFormat="1" ht="12.75" x14ac:dyDescent="0.2"/>
    <row r="232" s="252" customFormat="1" ht="12.75" x14ac:dyDescent="0.2"/>
    <row r="233" s="252" customFormat="1" ht="12.75" x14ac:dyDescent="0.2"/>
    <row r="234" s="252" customFormat="1" ht="12.75" x14ac:dyDescent="0.2"/>
    <row r="235" s="252" customFormat="1" ht="12.75" x14ac:dyDescent="0.2"/>
    <row r="236" s="252" customFormat="1" ht="12.75" x14ac:dyDescent="0.2"/>
    <row r="237" s="252" customFormat="1" ht="12.75" x14ac:dyDescent="0.2"/>
    <row r="238" s="252" customFormat="1" ht="12.75" x14ac:dyDescent="0.2"/>
    <row r="239" s="252" customFormat="1" ht="12.75" x14ac:dyDescent="0.2"/>
    <row r="240" s="252" customFormat="1" ht="12.75" x14ac:dyDescent="0.2"/>
    <row r="241" s="252" customFormat="1" ht="12.75" x14ac:dyDescent="0.2"/>
    <row r="242" s="252" customFormat="1" ht="12.75" x14ac:dyDescent="0.2"/>
    <row r="243" s="252" customFormat="1" ht="12.75" x14ac:dyDescent="0.2"/>
    <row r="244" s="252" customFormat="1" ht="12.75" x14ac:dyDescent="0.2"/>
    <row r="245" s="252" customFormat="1" ht="12.75" x14ac:dyDescent="0.2"/>
    <row r="246" s="252" customFormat="1" ht="12.75" x14ac:dyDescent="0.2"/>
    <row r="247" s="252" customFormat="1" ht="12.75" x14ac:dyDescent="0.2"/>
    <row r="248" s="252" customFormat="1" ht="12.75" x14ac:dyDescent="0.2"/>
    <row r="249" s="252" customFormat="1" ht="12.75" x14ac:dyDescent="0.2"/>
    <row r="250" s="252" customFormat="1" ht="12.75" x14ac:dyDescent="0.2"/>
    <row r="251" s="252" customFormat="1" ht="12.75" x14ac:dyDescent="0.2"/>
    <row r="252" s="252" customFormat="1" ht="12.75" x14ac:dyDescent="0.2"/>
    <row r="253" s="252" customFormat="1" ht="12.75" x14ac:dyDescent="0.2"/>
    <row r="254" s="252" customFormat="1" ht="12.75" x14ac:dyDescent="0.2"/>
    <row r="255" s="252" customFormat="1" ht="12.75" x14ac:dyDescent="0.2"/>
    <row r="256" s="252" customFormat="1" ht="12.75" x14ac:dyDescent="0.2"/>
    <row r="257" s="252" customFormat="1" ht="12.75" x14ac:dyDescent="0.2"/>
    <row r="258" s="252" customFormat="1" ht="12.75" x14ac:dyDescent="0.2"/>
    <row r="259" s="252" customFormat="1" ht="12.75" x14ac:dyDescent="0.2"/>
    <row r="260" s="252" customFormat="1" ht="12.75" x14ac:dyDescent="0.2"/>
    <row r="261" s="252" customFormat="1" ht="12.75" x14ac:dyDescent="0.2"/>
    <row r="262" s="252" customFormat="1" ht="12.75" x14ac:dyDescent="0.2"/>
    <row r="263" s="252" customFormat="1" ht="12.75" x14ac:dyDescent="0.2"/>
    <row r="264" s="252" customFormat="1" ht="12.75" x14ac:dyDescent="0.2"/>
    <row r="265" s="252" customFormat="1" ht="12.75" x14ac:dyDescent="0.2"/>
    <row r="266" s="252" customFormat="1" ht="12.75" x14ac:dyDescent="0.2"/>
    <row r="267" s="252" customFormat="1" ht="12.75" x14ac:dyDescent="0.2"/>
    <row r="268" s="252" customFormat="1" ht="12.75" x14ac:dyDescent="0.2"/>
    <row r="269" s="252" customFormat="1" ht="12.75" x14ac:dyDescent="0.2"/>
    <row r="270" s="252" customFormat="1" ht="12.75" x14ac:dyDescent="0.2"/>
    <row r="271" s="252" customFormat="1" ht="12.75" x14ac:dyDescent="0.2"/>
    <row r="272" s="252" customFormat="1" ht="12.75" x14ac:dyDescent="0.2"/>
    <row r="273" s="252" customFormat="1" ht="12.75" x14ac:dyDescent="0.2"/>
    <row r="274" s="252" customFormat="1" ht="12.75" x14ac:dyDescent="0.2"/>
    <row r="275" s="252" customFormat="1" ht="12.75" x14ac:dyDescent="0.2"/>
    <row r="276" s="252" customFormat="1" ht="12.75" x14ac:dyDescent="0.2"/>
    <row r="277" s="252" customFormat="1" ht="12.75" x14ac:dyDescent="0.2"/>
    <row r="278" s="252" customFormat="1" ht="12.75" x14ac:dyDescent="0.2"/>
    <row r="279" s="252" customFormat="1" ht="12.75" x14ac:dyDescent="0.2"/>
    <row r="280" s="252" customFormat="1" ht="12.75" x14ac:dyDescent="0.2"/>
    <row r="281" s="252" customFormat="1" ht="12.75" x14ac:dyDescent="0.2"/>
    <row r="282" s="252" customFormat="1" ht="12.75" x14ac:dyDescent="0.2"/>
    <row r="283" s="252" customFormat="1" ht="12.75" x14ac:dyDescent="0.2"/>
    <row r="284" s="252" customFormat="1" ht="12.75" x14ac:dyDescent="0.2"/>
    <row r="285" s="252" customFormat="1" ht="12.75" x14ac:dyDescent="0.2"/>
    <row r="286" s="252" customFormat="1" ht="12.75" x14ac:dyDescent="0.2"/>
    <row r="287" s="252" customFormat="1" ht="12.75" x14ac:dyDescent="0.2"/>
    <row r="288" s="252" customFormat="1" ht="12.75" x14ac:dyDescent="0.2"/>
    <row r="289" s="252" customFormat="1" ht="12.75" x14ac:dyDescent="0.2"/>
    <row r="290" s="252" customFormat="1" ht="12.75" x14ac:dyDescent="0.2"/>
    <row r="291" s="252" customFormat="1" ht="12.75" x14ac:dyDescent="0.2"/>
    <row r="292" s="252" customFormat="1" ht="12.75" x14ac:dyDescent="0.2"/>
    <row r="293" s="252" customFormat="1" ht="12.75" x14ac:dyDescent="0.2"/>
    <row r="294" s="252" customFormat="1" ht="12.75" x14ac:dyDescent="0.2"/>
    <row r="295" s="252" customFormat="1" ht="12.75" x14ac:dyDescent="0.2"/>
    <row r="296" s="252" customFormat="1" ht="12.75" x14ac:dyDescent="0.2"/>
    <row r="297" s="252" customFormat="1" ht="12.75" x14ac:dyDescent="0.2"/>
    <row r="298" s="252" customFormat="1" ht="12.75" x14ac:dyDescent="0.2"/>
    <row r="299" s="252" customFormat="1" ht="12.75" x14ac:dyDescent="0.2"/>
    <row r="300" s="252" customFormat="1" ht="12.75" x14ac:dyDescent="0.2"/>
    <row r="301" s="252" customFormat="1" ht="12.75" x14ac:dyDescent="0.2"/>
    <row r="302" s="252" customFormat="1" ht="12.75" x14ac:dyDescent="0.2"/>
    <row r="303" s="252" customFormat="1" ht="12.75" x14ac:dyDescent="0.2"/>
    <row r="304" s="252" customFormat="1" ht="12.75" x14ac:dyDescent="0.2"/>
    <row r="305" s="252" customFormat="1" ht="12.75" x14ac:dyDescent="0.2"/>
    <row r="306" s="252" customFormat="1" ht="12.75" x14ac:dyDescent="0.2"/>
    <row r="307" s="252" customFormat="1" ht="12.75" x14ac:dyDescent="0.2"/>
    <row r="308" s="252" customFormat="1" ht="12.75" x14ac:dyDescent="0.2"/>
    <row r="309" s="252" customFormat="1" ht="12.75" x14ac:dyDescent="0.2"/>
    <row r="310" s="252" customFormat="1" ht="12.75" x14ac:dyDescent="0.2"/>
    <row r="311" s="252" customFormat="1" ht="12.75" x14ac:dyDescent="0.2"/>
    <row r="312" s="252" customFormat="1" ht="12.75" x14ac:dyDescent="0.2"/>
    <row r="313" s="252" customFormat="1" ht="12.75" x14ac:dyDescent="0.2"/>
    <row r="314" s="252" customFormat="1" ht="12.75" x14ac:dyDescent="0.2"/>
    <row r="315" s="252" customFormat="1" ht="12.75" x14ac:dyDescent="0.2"/>
    <row r="316" s="252" customFormat="1" ht="12.75" x14ac:dyDescent="0.2"/>
    <row r="317" s="252" customFormat="1" ht="12.75" x14ac:dyDescent="0.2"/>
    <row r="318" s="252" customFormat="1" ht="12.75" x14ac:dyDescent="0.2"/>
    <row r="319" s="252" customFormat="1" ht="12.75" x14ac:dyDescent="0.2"/>
    <row r="320" s="252" customFormat="1" ht="12.75" x14ac:dyDescent="0.2"/>
    <row r="321" s="252" customFormat="1" ht="12.75" x14ac:dyDescent="0.2"/>
    <row r="322" s="252" customFormat="1" ht="12.75" x14ac:dyDescent="0.2"/>
    <row r="323" s="252" customFormat="1" ht="12.75" x14ac:dyDescent="0.2"/>
    <row r="324" s="252" customFormat="1" ht="12.75" x14ac:dyDescent="0.2"/>
    <row r="325" s="252" customFormat="1" ht="12.75" x14ac:dyDescent="0.2"/>
    <row r="326" s="252" customFormat="1" ht="12.75" x14ac:dyDescent="0.2"/>
    <row r="327" s="252" customFormat="1" ht="12.75" x14ac:dyDescent="0.2"/>
    <row r="328" s="252" customFormat="1" ht="12.75" x14ac:dyDescent="0.2"/>
    <row r="329" s="252" customFormat="1" ht="12.75" x14ac:dyDescent="0.2"/>
    <row r="330" s="252" customFormat="1" ht="12.75" x14ac:dyDescent="0.2"/>
    <row r="331" s="252" customFormat="1" ht="12.75" x14ac:dyDescent="0.2"/>
    <row r="332" s="252" customFormat="1" ht="12.75" x14ac:dyDescent="0.2"/>
    <row r="333" s="252" customFormat="1" ht="12.75" x14ac:dyDescent="0.2"/>
    <row r="334" s="252" customFormat="1" ht="12.75" x14ac:dyDescent="0.2"/>
    <row r="335" s="252" customFormat="1" ht="12.75" x14ac:dyDescent="0.2"/>
    <row r="336" s="252" customFormat="1" ht="12.75" x14ac:dyDescent="0.2"/>
    <row r="337" s="252" customFormat="1" ht="12.75" x14ac:dyDescent="0.2"/>
    <row r="338" s="252" customFormat="1" ht="12.75" x14ac:dyDescent="0.2"/>
    <row r="339" s="252" customFormat="1" ht="12.75" x14ac:dyDescent="0.2"/>
    <row r="340" s="252" customFormat="1" ht="12.75" x14ac:dyDescent="0.2"/>
    <row r="341" s="252" customFormat="1" ht="12.75" x14ac:dyDescent="0.2"/>
    <row r="342" s="252" customFormat="1" ht="12.75" x14ac:dyDescent="0.2"/>
    <row r="343" s="252" customFormat="1" ht="12.75" x14ac:dyDescent="0.2"/>
    <row r="344" s="252" customFormat="1" ht="12.75" x14ac:dyDescent="0.2"/>
    <row r="345" s="252" customFormat="1" ht="12.75" x14ac:dyDescent="0.2"/>
    <row r="346" s="252" customFormat="1" ht="12.75" x14ac:dyDescent="0.2"/>
    <row r="347" s="252" customFormat="1" ht="12.75" x14ac:dyDescent="0.2"/>
    <row r="348" s="252" customFormat="1" ht="12.75" x14ac:dyDescent="0.2"/>
    <row r="349" s="252" customFormat="1" ht="12.75" x14ac:dyDescent="0.2"/>
    <row r="350" s="252" customFormat="1" ht="12.75" x14ac:dyDescent="0.2"/>
    <row r="351" s="252" customFormat="1" ht="12.75" x14ac:dyDescent="0.2"/>
    <row r="352" s="252" customFormat="1" ht="12.75" x14ac:dyDescent="0.2"/>
    <row r="353" s="252" customFormat="1" ht="12.75" x14ac:dyDescent="0.2"/>
    <row r="354" s="252" customFormat="1" ht="12.75" x14ac:dyDescent="0.2"/>
    <row r="355" s="252" customFormat="1" ht="12.75" x14ac:dyDescent="0.2"/>
    <row r="356" s="252" customFormat="1" ht="12.75" x14ac:dyDescent="0.2"/>
    <row r="357" s="252" customFormat="1" ht="12.75" x14ac:dyDescent="0.2"/>
    <row r="358" s="252" customFormat="1" ht="12.75" x14ac:dyDescent="0.2"/>
    <row r="359" s="252" customFormat="1" ht="12.75" x14ac:dyDescent="0.2"/>
    <row r="360" s="252" customFormat="1" ht="12.75" x14ac:dyDescent="0.2"/>
    <row r="361" s="252" customFormat="1" ht="12.75" x14ac:dyDescent="0.2"/>
    <row r="362" s="252" customFormat="1" ht="12.75" x14ac:dyDescent="0.2"/>
    <row r="363" s="252" customFormat="1" ht="12.75" x14ac:dyDescent="0.2"/>
    <row r="364" s="252" customFormat="1" ht="12.75" x14ac:dyDescent="0.2"/>
    <row r="365" s="252" customFormat="1" ht="12.75" x14ac:dyDescent="0.2"/>
    <row r="366" s="252" customFormat="1" ht="12.75" x14ac:dyDescent="0.2"/>
    <row r="367" s="252" customFormat="1" ht="12.75" x14ac:dyDescent="0.2"/>
    <row r="368" s="252" customFormat="1" ht="12.75" x14ac:dyDescent="0.2"/>
    <row r="369" s="252" customFormat="1" ht="12.75" x14ac:dyDescent="0.2"/>
    <row r="370" s="252" customFormat="1" ht="12.75" x14ac:dyDescent="0.2"/>
    <row r="371" s="252" customFormat="1" ht="12.75" x14ac:dyDescent="0.2"/>
    <row r="372" s="252" customFormat="1" ht="12.75" x14ac:dyDescent="0.2"/>
    <row r="373" s="252" customFormat="1" ht="12.75" x14ac:dyDescent="0.2"/>
    <row r="374" s="252" customFormat="1" ht="12.75" x14ac:dyDescent="0.2"/>
    <row r="375" s="252" customFormat="1" ht="12.75" x14ac:dyDescent="0.2"/>
    <row r="376" s="252" customFormat="1" ht="12.75" x14ac:dyDescent="0.2"/>
    <row r="377" s="252" customFormat="1" ht="12.75" x14ac:dyDescent="0.2"/>
    <row r="378" s="252" customFormat="1" ht="12.75" x14ac:dyDescent="0.2"/>
    <row r="379" s="252" customFormat="1" ht="12.75" x14ac:dyDescent="0.2"/>
    <row r="380" s="252" customFormat="1" ht="12.75" x14ac:dyDescent="0.2"/>
    <row r="381" s="252" customFormat="1" ht="12.75" x14ac:dyDescent="0.2"/>
    <row r="382" s="252" customFormat="1" ht="12.75" x14ac:dyDescent="0.2"/>
    <row r="383" s="252" customFormat="1" ht="12.75" x14ac:dyDescent="0.2"/>
    <row r="384" s="252" customFormat="1" ht="12.75" x14ac:dyDescent="0.2"/>
    <row r="385" s="252" customFormat="1" ht="12.75" x14ac:dyDescent="0.2"/>
    <row r="386" s="252" customFormat="1" ht="12.75" x14ac:dyDescent="0.2"/>
    <row r="387" s="252" customFormat="1" ht="12.75" x14ac:dyDescent="0.2"/>
    <row r="388" s="252" customFormat="1" ht="12.75" x14ac:dyDescent="0.2"/>
    <row r="389" s="252" customFormat="1" ht="12.75" x14ac:dyDescent="0.2"/>
    <row r="390" s="252" customFormat="1" ht="12.75" x14ac:dyDescent="0.2"/>
    <row r="391" s="252" customFormat="1" ht="12.75" x14ac:dyDescent="0.2"/>
    <row r="392" s="252" customFormat="1" ht="12.75" x14ac:dyDescent="0.2"/>
    <row r="393" s="252" customFormat="1" ht="12.75" x14ac:dyDescent="0.2"/>
    <row r="394" s="252" customFormat="1" ht="12.75" x14ac:dyDescent="0.2"/>
    <row r="395" s="252" customFormat="1" ht="12.75" x14ac:dyDescent="0.2"/>
    <row r="396" s="252" customFormat="1" ht="12.75" x14ac:dyDescent="0.2"/>
    <row r="397" s="252" customFormat="1" ht="12.75" x14ac:dyDescent="0.2"/>
    <row r="398" s="252" customFormat="1" ht="12.75" x14ac:dyDescent="0.2"/>
    <row r="399" s="252" customFormat="1" ht="12.75" x14ac:dyDescent="0.2"/>
    <row r="400" s="252" customFormat="1" ht="12.75" x14ac:dyDescent="0.2"/>
    <row r="401" s="252" customFormat="1" ht="12.75" x14ac:dyDescent="0.2"/>
    <row r="402" s="252" customFormat="1" ht="12.75" x14ac:dyDescent="0.2"/>
    <row r="403" s="252" customFormat="1" ht="12.75" x14ac:dyDescent="0.2"/>
    <row r="404" s="252" customFormat="1" ht="12.75" x14ac:dyDescent="0.2"/>
    <row r="405" s="252" customFormat="1" ht="12.75" x14ac:dyDescent="0.2"/>
    <row r="406" s="252" customFormat="1" ht="12.75" x14ac:dyDescent="0.2"/>
    <row r="407" s="252" customFormat="1" ht="12.75" x14ac:dyDescent="0.2"/>
    <row r="408" s="252" customFormat="1" ht="12.75" x14ac:dyDescent="0.2"/>
    <row r="409" s="252" customFormat="1" ht="12.75" x14ac:dyDescent="0.2"/>
    <row r="410" s="252" customFormat="1" ht="12.75" x14ac:dyDescent="0.2"/>
    <row r="411" s="252" customFormat="1" ht="12.75" x14ac:dyDescent="0.2"/>
    <row r="412" s="252" customFormat="1" ht="12.75" x14ac:dyDescent="0.2"/>
    <row r="413" s="252" customFormat="1" ht="12.75" x14ac:dyDescent="0.2"/>
    <row r="414" s="252" customFormat="1" ht="12.75" x14ac:dyDescent="0.2"/>
    <row r="415" s="252" customFormat="1" ht="12.75" x14ac:dyDescent="0.2"/>
    <row r="416" s="252" customFormat="1" ht="12.75" x14ac:dyDescent="0.2"/>
    <row r="417" s="252" customFormat="1" ht="12.75" x14ac:dyDescent="0.2"/>
    <row r="418" s="252" customFormat="1" ht="12.75" x14ac:dyDescent="0.2"/>
    <row r="419" s="252" customFormat="1" ht="12.75" x14ac:dyDescent="0.2"/>
    <row r="420" s="252" customFormat="1" ht="12.75" x14ac:dyDescent="0.2"/>
    <row r="421" s="252" customFormat="1" ht="12.75" x14ac:dyDescent="0.2"/>
    <row r="422" s="252" customFormat="1" ht="12.75" x14ac:dyDescent="0.2"/>
    <row r="423" s="252" customFormat="1" ht="12.75" x14ac:dyDescent="0.2"/>
    <row r="424" s="252" customFormat="1" ht="12.75" x14ac:dyDescent="0.2"/>
    <row r="425" s="252" customFormat="1" ht="12.75" x14ac:dyDescent="0.2"/>
    <row r="426" s="252" customFormat="1" ht="12.75" x14ac:dyDescent="0.2"/>
    <row r="427" s="252" customFormat="1" ht="12.75" x14ac:dyDescent="0.2"/>
    <row r="428" s="252" customFormat="1" ht="12.75" x14ac:dyDescent="0.2"/>
    <row r="429" s="252" customFormat="1" ht="12.75" x14ac:dyDescent="0.2"/>
    <row r="430" s="252" customFormat="1" ht="12.75" x14ac:dyDescent="0.2"/>
    <row r="431" s="252" customFormat="1" ht="12.75" x14ac:dyDescent="0.2"/>
    <row r="432" s="252" customFormat="1" ht="12.75" x14ac:dyDescent="0.2"/>
    <row r="433" s="252" customFormat="1" ht="12.75" x14ac:dyDescent="0.2"/>
    <row r="434" s="252" customFormat="1" ht="12.75" x14ac:dyDescent="0.2"/>
    <row r="435" s="252" customFormat="1" ht="12.75" x14ac:dyDescent="0.2"/>
    <row r="436" s="252" customFormat="1" ht="12.75" x14ac:dyDescent="0.2"/>
    <row r="437" s="252" customFormat="1" ht="12.75" x14ac:dyDescent="0.2"/>
    <row r="438" s="252" customFormat="1" ht="12.75" x14ac:dyDescent="0.2"/>
    <row r="439" s="252" customFormat="1" ht="12.75" x14ac:dyDescent="0.2"/>
    <row r="440" s="252" customFormat="1" ht="12.75" x14ac:dyDescent="0.2"/>
    <row r="441" s="252" customFormat="1" ht="12.75" x14ac:dyDescent="0.2"/>
    <row r="442" s="252" customFormat="1" ht="12.75" x14ac:dyDescent="0.2"/>
    <row r="443" s="252" customFormat="1" ht="12.75" x14ac:dyDescent="0.2"/>
    <row r="444" s="252" customFormat="1" ht="12.75" x14ac:dyDescent="0.2"/>
    <row r="445" s="252" customFormat="1" ht="12.75" x14ac:dyDescent="0.2"/>
    <row r="446" s="252" customFormat="1" ht="12.75" x14ac:dyDescent="0.2"/>
    <row r="447" s="252" customFormat="1" ht="12.75" x14ac:dyDescent="0.2"/>
    <row r="448" s="252" customFormat="1" ht="12.75" x14ac:dyDescent="0.2"/>
    <row r="449" s="252" customFormat="1" ht="12.75" x14ac:dyDescent="0.2"/>
    <row r="450" s="252" customFormat="1" ht="12.75" x14ac:dyDescent="0.2"/>
    <row r="451" s="252" customFormat="1" ht="12.75" x14ac:dyDescent="0.2"/>
    <row r="452" s="252" customFormat="1" ht="12.75" x14ac:dyDescent="0.2"/>
    <row r="453" s="252" customFormat="1" ht="12.75" x14ac:dyDescent="0.2"/>
    <row r="454" s="252" customFormat="1" ht="12.75" x14ac:dyDescent="0.2"/>
    <row r="455" s="252" customFormat="1" ht="12.75" x14ac:dyDescent="0.2"/>
    <row r="456" s="252" customFormat="1" ht="12.75" x14ac:dyDescent="0.2"/>
    <row r="457" s="252" customFormat="1" ht="12.75" x14ac:dyDescent="0.2"/>
    <row r="458" s="252" customFormat="1" ht="12.75" x14ac:dyDescent="0.2"/>
    <row r="459" s="252" customFormat="1" ht="12.75" x14ac:dyDescent="0.2"/>
    <row r="460" s="252" customFormat="1" ht="12.75" x14ac:dyDescent="0.2"/>
    <row r="461" s="252" customFormat="1" ht="12.75" x14ac:dyDescent="0.2"/>
    <row r="462" s="252" customFormat="1" ht="12.75" x14ac:dyDescent="0.2"/>
    <row r="463" s="252" customFormat="1" ht="12.75" x14ac:dyDescent="0.2"/>
    <row r="464" s="252" customFormat="1" ht="12.75" x14ac:dyDescent="0.2"/>
    <row r="465" s="252" customFormat="1" ht="12.75" x14ac:dyDescent="0.2"/>
    <row r="466" s="252" customFormat="1" ht="12.75" x14ac:dyDescent="0.2"/>
    <row r="467" s="252" customFormat="1" ht="12.75" x14ac:dyDescent="0.2"/>
    <row r="468" s="252" customFormat="1" ht="12.75" x14ac:dyDescent="0.2"/>
    <row r="469" s="252" customFormat="1" ht="12.75" x14ac:dyDescent="0.2"/>
    <row r="470" s="252" customFormat="1" ht="12.75" x14ac:dyDescent="0.2"/>
    <row r="471" s="252" customFormat="1" ht="12.75" x14ac:dyDescent="0.2"/>
    <row r="472" s="252" customFormat="1" ht="12.75" x14ac:dyDescent="0.2"/>
    <row r="473" s="252" customFormat="1" ht="12.75" x14ac:dyDescent="0.2"/>
    <row r="474" s="252" customFormat="1" ht="12.75" x14ac:dyDescent="0.2"/>
    <row r="475" s="252" customFormat="1" ht="12.75" x14ac:dyDescent="0.2"/>
    <row r="476" s="252" customFormat="1" ht="12.75" x14ac:dyDescent="0.2"/>
    <row r="477" s="252" customFormat="1" ht="12.75" x14ac:dyDescent="0.2"/>
    <row r="478" s="252" customFormat="1" ht="12.75" x14ac:dyDescent="0.2"/>
    <row r="479" s="252" customFormat="1" ht="12.75" x14ac:dyDescent="0.2"/>
    <row r="480" s="252" customFormat="1" ht="12.75" x14ac:dyDescent="0.2"/>
    <row r="481" s="252" customFormat="1" ht="12.75" x14ac:dyDescent="0.2"/>
    <row r="482" s="252" customFormat="1" ht="12.75" x14ac:dyDescent="0.2"/>
    <row r="483" s="252" customFormat="1" ht="12.75" x14ac:dyDescent="0.2"/>
    <row r="484" s="252" customFormat="1" ht="12.75" x14ac:dyDescent="0.2"/>
    <row r="485" s="252" customFormat="1" ht="12.75" x14ac:dyDescent="0.2"/>
    <row r="486" s="252" customFormat="1" ht="12.75" x14ac:dyDescent="0.2"/>
    <row r="487" s="252" customFormat="1" ht="12.75" x14ac:dyDescent="0.2"/>
    <row r="488" s="252" customFormat="1" ht="12.75" x14ac:dyDescent="0.2"/>
    <row r="489" s="252" customFormat="1" ht="12.75" x14ac:dyDescent="0.2"/>
    <row r="490" s="252" customFormat="1" ht="12.75" x14ac:dyDescent="0.2"/>
    <row r="491" s="252" customFormat="1" ht="12.75" x14ac:dyDescent="0.2"/>
    <row r="492" s="252" customFormat="1" ht="12.75" x14ac:dyDescent="0.2"/>
    <row r="493" s="252" customFormat="1" ht="12.75" x14ac:dyDescent="0.2"/>
    <row r="494" s="252" customFormat="1" ht="12.75" x14ac:dyDescent="0.2"/>
    <row r="495" s="252" customFormat="1" ht="12.75" x14ac:dyDescent="0.2"/>
    <row r="496" s="252" customFormat="1" ht="12.75" x14ac:dyDescent="0.2"/>
    <row r="497" s="252" customFormat="1" ht="12.75" x14ac:dyDescent="0.2"/>
    <row r="498" s="252" customFormat="1" ht="12.75" x14ac:dyDescent="0.2"/>
    <row r="499" s="252" customFormat="1" ht="12.75" x14ac:dyDescent="0.2"/>
    <row r="500" s="252" customFormat="1" ht="12.75" x14ac:dyDescent="0.2"/>
    <row r="501" s="252" customFormat="1" ht="12.75" x14ac:dyDescent="0.2"/>
    <row r="502" s="252" customFormat="1" ht="12.75" x14ac:dyDescent="0.2"/>
    <row r="503" s="252" customFormat="1" ht="12.75" x14ac:dyDescent="0.2"/>
    <row r="504" s="252" customFormat="1" ht="12.75" x14ac:dyDescent="0.2"/>
    <row r="505" s="252" customFormat="1" ht="12.75" x14ac:dyDescent="0.2"/>
    <row r="506" s="252" customFormat="1" ht="12.75" x14ac:dyDescent="0.2"/>
    <row r="507" s="252" customFormat="1" ht="12.75" x14ac:dyDescent="0.2"/>
    <row r="508" s="252" customFormat="1" ht="12.75" x14ac:dyDescent="0.2"/>
    <row r="509" s="252" customFormat="1" ht="12.75" x14ac:dyDescent="0.2"/>
    <row r="510" s="252" customFormat="1" ht="12.75" x14ac:dyDescent="0.2"/>
    <row r="511" s="252" customFormat="1" ht="12.75" x14ac:dyDescent="0.2"/>
    <row r="512" s="252" customFormat="1" ht="12.75" x14ac:dyDescent="0.2"/>
    <row r="513" s="252" customFormat="1" ht="12.75" x14ac:dyDescent="0.2"/>
    <row r="514" s="252" customFormat="1" ht="12.75" x14ac:dyDescent="0.2"/>
    <row r="515" s="252" customFormat="1" ht="12.75" x14ac:dyDescent="0.2"/>
    <row r="516" s="252" customFormat="1" ht="12.75" x14ac:dyDescent="0.2"/>
    <row r="517" s="252" customFormat="1" ht="12.75" x14ac:dyDescent="0.2"/>
    <row r="518" s="252" customFormat="1" ht="12.75" x14ac:dyDescent="0.2"/>
    <row r="519" s="252" customFormat="1" ht="12.75" x14ac:dyDescent="0.2"/>
    <row r="520" s="252" customFormat="1" ht="12.75" x14ac:dyDescent="0.2"/>
    <row r="521" s="252" customFormat="1" ht="12.75" x14ac:dyDescent="0.2"/>
    <row r="522" s="252" customFormat="1" ht="12.75" x14ac:dyDescent="0.2"/>
    <row r="523" s="252" customFormat="1" ht="12.75" x14ac:dyDescent="0.2"/>
    <row r="524" s="252" customFormat="1" ht="12.75" x14ac:dyDescent="0.2"/>
    <row r="525" s="252" customFormat="1" ht="12.75" x14ac:dyDescent="0.2"/>
    <row r="526" s="252" customFormat="1" ht="12.75" x14ac:dyDescent="0.2"/>
    <row r="527" s="252" customFormat="1" ht="12.75" x14ac:dyDescent="0.2"/>
    <row r="528" s="252" customFormat="1" ht="12.75" x14ac:dyDescent="0.2"/>
    <row r="529" s="252" customFormat="1" ht="12.75" x14ac:dyDescent="0.2"/>
    <row r="530" s="252" customFormat="1" ht="12.75" x14ac:dyDescent="0.2"/>
    <row r="531" s="252" customFormat="1" ht="12.75" x14ac:dyDescent="0.2"/>
    <row r="532" s="252" customFormat="1" ht="12.75" x14ac:dyDescent="0.2"/>
    <row r="533" s="252" customFormat="1" ht="12.75" x14ac:dyDescent="0.2"/>
    <row r="534" s="252" customFormat="1" ht="12.75" x14ac:dyDescent="0.2"/>
    <row r="535" s="252" customFormat="1" ht="12.75" x14ac:dyDescent="0.2"/>
    <row r="536" s="252" customFormat="1" ht="12.75" x14ac:dyDescent="0.2"/>
    <row r="537" s="252" customFormat="1" ht="12.75" x14ac:dyDescent="0.2"/>
    <row r="538" s="252" customFormat="1" ht="12.75" x14ac:dyDescent="0.2"/>
    <row r="539" s="252" customFormat="1" ht="12.75" x14ac:dyDescent="0.2"/>
    <row r="540" s="252" customFormat="1" ht="12.75" x14ac:dyDescent="0.2"/>
    <row r="541" s="252" customFormat="1" ht="12.75" x14ac:dyDescent="0.2"/>
    <row r="542" s="252" customFormat="1" ht="12.75" x14ac:dyDescent="0.2"/>
    <row r="543" s="252" customFormat="1" ht="12.75" x14ac:dyDescent="0.2"/>
    <row r="544" s="252" customFormat="1" ht="12.75" x14ac:dyDescent="0.2"/>
    <row r="545" s="252" customFormat="1" ht="12.75" x14ac:dyDescent="0.2"/>
    <row r="546" s="252" customFormat="1" ht="12.75" x14ac:dyDescent="0.2"/>
    <row r="547" s="252" customFormat="1" ht="12.75" x14ac:dyDescent="0.2"/>
    <row r="548" s="252" customFormat="1" ht="12.75" x14ac:dyDescent="0.2"/>
    <row r="549" s="252" customFormat="1" ht="12.75" x14ac:dyDescent="0.2"/>
    <row r="550" s="252" customFormat="1" ht="12.75" x14ac:dyDescent="0.2"/>
    <row r="551" s="252" customFormat="1" ht="12.75" x14ac:dyDescent="0.2"/>
    <row r="552" s="252" customFormat="1" ht="12.75" x14ac:dyDescent="0.2"/>
    <row r="553" s="252" customFormat="1" ht="12.75" x14ac:dyDescent="0.2"/>
    <row r="554" s="252" customFormat="1" ht="12.75" x14ac:dyDescent="0.2"/>
    <row r="555" s="252" customFormat="1" ht="12.75" x14ac:dyDescent="0.2"/>
    <row r="556" s="252" customFormat="1" ht="12.75" x14ac:dyDescent="0.2"/>
    <row r="557" s="252" customFormat="1" ht="12.75" x14ac:dyDescent="0.2"/>
    <row r="558" s="252" customFormat="1" ht="12.75" x14ac:dyDescent="0.2"/>
    <row r="559" s="252" customFormat="1" ht="12.75" x14ac:dyDescent="0.2"/>
    <row r="560" s="252" customFormat="1" ht="12.75" x14ac:dyDescent="0.2"/>
    <row r="561" s="252" customFormat="1" ht="12.75" x14ac:dyDescent="0.2"/>
    <row r="562" s="252" customFormat="1" ht="12.75" x14ac:dyDescent="0.2"/>
    <row r="563" s="252" customFormat="1" ht="12.75" x14ac:dyDescent="0.2"/>
    <row r="564" s="252" customFormat="1" ht="12.75" x14ac:dyDescent="0.2"/>
    <row r="565" s="252" customFormat="1" ht="12.75" x14ac:dyDescent="0.2"/>
    <row r="566" s="252" customFormat="1" ht="12.75" x14ac:dyDescent="0.2"/>
    <row r="567" s="252" customFormat="1" ht="12.75" x14ac:dyDescent="0.2"/>
    <row r="568" s="252" customFormat="1" ht="12.75" x14ac:dyDescent="0.2"/>
    <row r="569" s="252" customFormat="1" ht="12.75" x14ac:dyDescent="0.2"/>
    <row r="570" s="252" customFormat="1" ht="12.75" x14ac:dyDescent="0.2"/>
    <row r="571" s="252" customFormat="1" ht="12.75" x14ac:dyDescent="0.2"/>
    <row r="572" s="252" customFormat="1" ht="12.75" x14ac:dyDescent="0.2"/>
    <row r="573" s="252" customFormat="1" ht="12.75" x14ac:dyDescent="0.2"/>
    <row r="574" s="252" customFormat="1" ht="12.75" x14ac:dyDescent="0.2"/>
    <row r="575" s="252" customFormat="1" ht="12.75" x14ac:dyDescent="0.2"/>
    <row r="576" s="252" customFormat="1" ht="12.75" x14ac:dyDescent="0.2"/>
    <row r="577" s="252" customFormat="1" ht="12.75" x14ac:dyDescent="0.2"/>
    <row r="578" s="252" customFormat="1" ht="12.75" x14ac:dyDescent="0.2"/>
    <row r="579" s="252" customFormat="1" ht="12.75" x14ac:dyDescent="0.2"/>
    <row r="580" s="252" customFormat="1" ht="12.75" x14ac:dyDescent="0.2"/>
    <row r="581" s="252" customFormat="1" ht="12.75" x14ac:dyDescent="0.2"/>
    <row r="582" s="252" customFormat="1" ht="12.75" x14ac:dyDescent="0.2"/>
    <row r="583" s="252" customFormat="1" ht="12.75" x14ac:dyDescent="0.2"/>
    <row r="584" s="252" customFormat="1" ht="12.75" x14ac:dyDescent="0.2"/>
    <row r="585" s="252" customFormat="1" ht="12.75" x14ac:dyDescent="0.2"/>
    <row r="586" s="252" customFormat="1" ht="12.75" x14ac:dyDescent="0.2"/>
    <row r="587" s="252" customFormat="1" ht="12.75" x14ac:dyDescent="0.2"/>
    <row r="588" s="252" customFormat="1" ht="12.75" x14ac:dyDescent="0.2"/>
    <row r="589" s="252" customFormat="1" ht="12.75" x14ac:dyDescent="0.2"/>
    <row r="590" s="252" customFormat="1" ht="12.75" x14ac:dyDescent="0.2"/>
    <row r="591" s="252" customFormat="1" ht="12.75" x14ac:dyDescent="0.2"/>
    <row r="592" s="252" customFormat="1" ht="12.75" x14ac:dyDescent="0.2"/>
    <row r="593" s="252" customFormat="1" ht="12.75" x14ac:dyDescent="0.2"/>
    <row r="594" s="252" customFormat="1" ht="12.75" x14ac:dyDescent="0.2"/>
    <row r="595" s="252" customFormat="1" ht="12.75" x14ac:dyDescent="0.2"/>
    <row r="596" s="252" customFormat="1" ht="12.75" x14ac:dyDescent="0.2"/>
    <row r="597" s="252" customFormat="1" ht="12.75" x14ac:dyDescent="0.2"/>
    <row r="598" s="252" customFormat="1" ht="12.75" x14ac:dyDescent="0.2"/>
    <row r="599" s="252" customFormat="1" ht="12.75" x14ac:dyDescent="0.2"/>
    <row r="600" s="252" customFormat="1" ht="12.75" x14ac:dyDescent="0.2"/>
    <row r="601" s="252" customFormat="1" ht="12.75" x14ac:dyDescent="0.2"/>
    <row r="602" s="252" customFormat="1" ht="12.75" x14ac:dyDescent="0.2"/>
    <row r="603" s="252" customFormat="1" ht="12.75" x14ac:dyDescent="0.2"/>
    <row r="604" s="252" customFormat="1" ht="12.75" x14ac:dyDescent="0.2"/>
    <row r="605" s="252" customFormat="1" ht="12.75" x14ac:dyDescent="0.2"/>
    <row r="606" s="252" customFormat="1" ht="12.75" x14ac:dyDescent="0.2"/>
    <row r="607" s="252" customFormat="1" ht="12.75" x14ac:dyDescent="0.2"/>
    <row r="608" s="252" customFormat="1" ht="12.75" x14ac:dyDescent="0.2"/>
    <row r="609" s="252" customFormat="1" ht="12.75" x14ac:dyDescent="0.2"/>
    <row r="610" s="252" customFormat="1" ht="12.75" x14ac:dyDescent="0.2"/>
    <row r="611" s="252" customFormat="1" ht="12.75" x14ac:dyDescent="0.2"/>
    <row r="612" s="252" customFormat="1" ht="12.75" x14ac:dyDescent="0.2"/>
    <row r="613" s="252" customFormat="1" ht="12.75" x14ac:dyDescent="0.2"/>
    <row r="614" s="252" customFormat="1" ht="12.75" x14ac:dyDescent="0.2"/>
    <row r="615" s="252" customFormat="1" ht="12.75" x14ac:dyDescent="0.2"/>
    <row r="616" s="252" customFormat="1" ht="12.75" x14ac:dyDescent="0.2"/>
    <row r="617" s="252" customFormat="1" ht="12.75" x14ac:dyDescent="0.2"/>
    <row r="618" s="252" customFormat="1" ht="12.75" x14ac:dyDescent="0.2"/>
    <row r="619" s="252" customFormat="1" ht="12.75" x14ac:dyDescent="0.2"/>
    <row r="620" s="252" customFormat="1" ht="12.75" x14ac:dyDescent="0.2"/>
    <row r="621" s="252" customFormat="1" ht="12.75" x14ac:dyDescent="0.2"/>
    <row r="622" s="252" customFormat="1" ht="12.75" x14ac:dyDescent="0.2"/>
    <row r="623" s="252" customFormat="1" ht="12.75" x14ac:dyDescent="0.2"/>
    <row r="624" s="252" customFormat="1" ht="12.75" x14ac:dyDescent="0.2"/>
    <row r="625" s="252" customFormat="1" ht="12.75" x14ac:dyDescent="0.2"/>
    <row r="626" s="252" customFormat="1" ht="12.75" x14ac:dyDescent="0.2"/>
    <row r="627" s="252" customFormat="1" ht="12.75" x14ac:dyDescent="0.2"/>
    <row r="628" s="252" customFormat="1" ht="12.75" x14ac:dyDescent="0.2"/>
    <row r="629" s="252" customFormat="1" ht="12.75" x14ac:dyDescent="0.2"/>
    <row r="630" s="252" customFormat="1" ht="12.75" x14ac:dyDescent="0.2"/>
    <row r="631" s="252" customFormat="1" ht="12.75" x14ac:dyDescent="0.2"/>
    <row r="632" s="252" customFormat="1" ht="12.75" x14ac:dyDescent="0.2"/>
    <row r="633" s="252" customFormat="1" ht="12.75" x14ac:dyDescent="0.2"/>
    <row r="634" s="252" customFormat="1" ht="12.75" x14ac:dyDescent="0.2"/>
    <row r="635" s="252" customFormat="1" ht="12.75" x14ac:dyDescent="0.2"/>
    <row r="636" s="252" customFormat="1" ht="12.75" x14ac:dyDescent="0.2"/>
    <row r="637" s="252" customFormat="1" ht="12.75" x14ac:dyDescent="0.2"/>
    <row r="638" s="252" customFormat="1" ht="12.75" x14ac:dyDescent="0.2"/>
    <row r="639" s="252" customFormat="1" ht="12.75" x14ac:dyDescent="0.2"/>
    <row r="640" s="252" customFormat="1" ht="12.75" x14ac:dyDescent="0.2"/>
    <row r="641" s="252" customFormat="1" ht="12.75" x14ac:dyDescent="0.2"/>
    <row r="642" s="252" customFormat="1" ht="12.75" x14ac:dyDescent="0.2"/>
    <row r="643" s="252" customFormat="1" ht="12.75" x14ac:dyDescent="0.2"/>
    <row r="644" s="252" customFormat="1" ht="12.75" x14ac:dyDescent="0.2"/>
    <row r="645" s="252" customFormat="1" ht="12.75" x14ac:dyDescent="0.2"/>
    <row r="646" s="252" customFormat="1" ht="12.75" x14ac:dyDescent="0.2"/>
    <row r="647" s="252" customFormat="1" ht="12.75" x14ac:dyDescent="0.2"/>
    <row r="648" s="252" customFormat="1" ht="12.75" x14ac:dyDescent="0.2"/>
    <row r="649" s="252" customFormat="1" ht="12.75" x14ac:dyDescent="0.2"/>
    <row r="650" s="252" customFormat="1" ht="12.75" x14ac:dyDescent="0.2"/>
    <row r="651" s="252" customFormat="1" ht="12.75" x14ac:dyDescent="0.2"/>
    <row r="652" s="252" customFormat="1" ht="12.75" x14ac:dyDescent="0.2"/>
    <row r="653" s="252" customFormat="1" ht="12.75" x14ac:dyDescent="0.2"/>
    <row r="654" s="252" customFormat="1" ht="12.75" x14ac:dyDescent="0.2"/>
    <row r="655" s="252" customFormat="1" ht="12.75" x14ac:dyDescent="0.2"/>
    <row r="656" s="252" customFormat="1" ht="12.75" x14ac:dyDescent="0.2"/>
    <row r="657" s="252" customFormat="1" ht="12.75" x14ac:dyDescent="0.2"/>
    <row r="658" s="252" customFormat="1" ht="12.75" x14ac:dyDescent="0.2"/>
    <row r="659" s="252" customFormat="1" ht="12.75" x14ac:dyDescent="0.2"/>
    <row r="660" s="252" customFormat="1" ht="12.75" x14ac:dyDescent="0.2"/>
    <row r="661" s="252" customFormat="1" ht="12.75" x14ac:dyDescent="0.2"/>
    <row r="662" s="252" customFormat="1" ht="12.75" x14ac:dyDescent="0.2"/>
    <row r="663" s="252" customFormat="1" ht="12.75" x14ac:dyDescent="0.2"/>
    <row r="664" s="252" customFormat="1" ht="12.75" x14ac:dyDescent="0.2"/>
    <row r="665" s="252" customFormat="1" ht="12.75" x14ac:dyDescent="0.2"/>
    <row r="666" s="252" customFormat="1" ht="12.75" x14ac:dyDescent="0.2"/>
    <row r="667" s="252" customFormat="1" ht="12.75" x14ac:dyDescent="0.2"/>
    <row r="668" s="252" customFormat="1" ht="12.75" x14ac:dyDescent="0.2"/>
    <row r="669" s="252" customFormat="1" ht="12.75" x14ac:dyDescent="0.2"/>
    <row r="670" s="252" customFormat="1" ht="12.75" x14ac:dyDescent="0.2"/>
    <row r="671" s="252" customFormat="1" ht="12.75" x14ac:dyDescent="0.2"/>
    <row r="672" s="252" customFormat="1" ht="12.75" x14ac:dyDescent="0.2"/>
    <row r="673" s="252" customFormat="1" ht="12.75" x14ac:dyDescent="0.2"/>
    <row r="674" s="252" customFormat="1" ht="12.75" x14ac:dyDescent="0.2"/>
    <row r="675" s="252" customFormat="1" ht="12.75" x14ac:dyDescent="0.2"/>
    <row r="676" s="252" customFormat="1" ht="12.75" x14ac:dyDescent="0.2"/>
    <row r="677" s="252" customFormat="1" ht="12.75" x14ac:dyDescent="0.2"/>
    <row r="678" s="252" customFormat="1" ht="12.75" x14ac:dyDescent="0.2"/>
    <row r="679" s="252" customFormat="1" ht="12.75" x14ac:dyDescent="0.2"/>
    <row r="680" s="252" customFormat="1" ht="12.75" x14ac:dyDescent="0.2"/>
    <row r="681" s="252" customFormat="1" ht="12.75" x14ac:dyDescent="0.2"/>
    <row r="682" s="252" customFormat="1" ht="12.75" x14ac:dyDescent="0.2"/>
    <row r="683" s="252" customFormat="1" ht="12.75" x14ac:dyDescent="0.2"/>
    <row r="684" s="252" customFormat="1" ht="12.75" x14ac:dyDescent="0.2"/>
    <row r="685" s="252" customFormat="1" ht="12.75" x14ac:dyDescent="0.2"/>
    <row r="686" s="252" customFormat="1" ht="12.75" x14ac:dyDescent="0.2"/>
    <row r="687" s="252" customFormat="1" ht="12.75" x14ac:dyDescent="0.2"/>
    <row r="688" s="252" customFormat="1" ht="12.75" x14ac:dyDescent="0.2"/>
    <row r="689" s="252" customFormat="1" ht="12.75" x14ac:dyDescent="0.2"/>
    <row r="690" s="252" customFormat="1" ht="12.75" x14ac:dyDescent="0.2"/>
    <row r="691" s="252" customFormat="1" ht="12.75" x14ac:dyDescent="0.2"/>
    <row r="692" s="252" customFormat="1" ht="12.75" x14ac:dyDescent="0.2"/>
    <row r="693" s="252" customFormat="1" ht="12.75" x14ac:dyDescent="0.2"/>
    <row r="694" s="252" customFormat="1" ht="12.75" x14ac:dyDescent="0.2"/>
    <row r="695" s="252" customFormat="1" ht="12.75" x14ac:dyDescent="0.2"/>
    <row r="696" s="252" customFormat="1" ht="12.75" x14ac:dyDescent="0.2"/>
    <row r="697" s="252" customFormat="1" ht="12.75" x14ac:dyDescent="0.2"/>
    <row r="698" s="252" customFormat="1" ht="12.75" x14ac:dyDescent="0.2"/>
    <row r="699" s="252" customFormat="1" ht="12.75" x14ac:dyDescent="0.2"/>
    <row r="700" s="252" customFormat="1" ht="12.75" x14ac:dyDescent="0.2"/>
    <row r="701" s="252" customFormat="1" ht="12.75" x14ac:dyDescent="0.2"/>
    <row r="702" s="252" customFormat="1" ht="12.75" x14ac:dyDescent="0.2"/>
    <row r="703" s="252" customFormat="1" ht="12.75" x14ac:dyDescent="0.2"/>
    <row r="704" s="252" customFormat="1" ht="12.75" x14ac:dyDescent="0.2"/>
    <row r="705" s="252" customFormat="1" ht="12.75" x14ac:dyDescent="0.2"/>
    <row r="706" s="252" customFormat="1" ht="12.75" x14ac:dyDescent="0.2"/>
    <row r="707" s="252" customFormat="1" ht="12.75" x14ac:dyDescent="0.2"/>
    <row r="708" s="252" customFormat="1" ht="12.75" x14ac:dyDescent="0.2"/>
    <row r="709" s="252" customFormat="1" ht="12.75" x14ac:dyDescent="0.2"/>
    <row r="710" s="252" customFormat="1" ht="12.75" x14ac:dyDescent="0.2"/>
    <row r="711" s="252" customFormat="1" ht="12.75" x14ac:dyDescent="0.2"/>
    <row r="712" s="252" customFormat="1" ht="12.75" x14ac:dyDescent="0.2"/>
    <row r="713" s="252" customFormat="1" ht="12.75" x14ac:dyDescent="0.2"/>
    <row r="714" s="252" customFormat="1" ht="12.75" x14ac:dyDescent="0.2"/>
    <row r="715" s="252" customFormat="1" ht="12.75" x14ac:dyDescent="0.2"/>
    <row r="716" s="252" customFormat="1" ht="12.75" x14ac:dyDescent="0.2"/>
    <row r="717" s="252" customFormat="1" ht="12.75" x14ac:dyDescent="0.2"/>
    <row r="718" s="252" customFormat="1" ht="12.75" x14ac:dyDescent="0.2"/>
    <row r="719" s="252" customFormat="1" ht="12.75" x14ac:dyDescent="0.2"/>
    <row r="720" s="252" customFormat="1" ht="12.75" x14ac:dyDescent="0.2"/>
    <row r="721" s="252" customFormat="1" ht="12.75" x14ac:dyDescent="0.2"/>
    <row r="722" s="252" customFormat="1" ht="12.75" x14ac:dyDescent="0.2"/>
    <row r="723" s="252" customFormat="1" ht="12.75" x14ac:dyDescent="0.2"/>
    <row r="724" s="252" customFormat="1" ht="12.75" x14ac:dyDescent="0.2"/>
    <row r="725" s="252" customFormat="1" ht="12.75" x14ac:dyDescent="0.2"/>
    <row r="726" s="252" customFormat="1" ht="12.75" x14ac:dyDescent="0.2"/>
    <row r="727" s="252" customFormat="1" ht="12.75" x14ac:dyDescent="0.2"/>
    <row r="728" s="252" customFormat="1" ht="12.75" x14ac:dyDescent="0.2"/>
    <row r="729" s="252" customFormat="1" ht="12.75" x14ac:dyDescent="0.2"/>
    <row r="730" s="252" customFormat="1" ht="12.75" x14ac:dyDescent="0.2"/>
    <row r="731" s="252" customFormat="1" ht="12.75" x14ac:dyDescent="0.2"/>
    <row r="732" s="252" customFormat="1" ht="12.75" x14ac:dyDescent="0.2"/>
    <row r="733" s="252" customFormat="1" ht="12.75" x14ac:dyDescent="0.2"/>
    <row r="734" s="252" customFormat="1" ht="12.75" x14ac:dyDescent="0.2"/>
    <row r="735" s="252" customFormat="1" ht="12.75" x14ac:dyDescent="0.2"/>
    <row r="736" s="252" customFormat="1" ht="12.75" x14ac:dyDescent="0.2"/>
    <row r="737" s="252" customFormat="1" ht="12.75" x14ac:dyDescent="0.2"/>
    <row r="738" s="252" customFormat="1" ht="12.75" x14ac:dyDescent="0.2"/>
    <row r="739" s="252" customFormat="1" ht="12.75" x14ac:dyDescent="0.2"/>
    <row r="740" s="252" customFormat="1" ht="12.75" x14ac:dyDescent="0.2"/>
    <row r="741" s="252" customFormat="1" ht="12.75" x14ac:dyDescent="0.2"/>
    <row r="742" s="252" customFormat="1" ht="12.75" x14ac:dyDescent="0.2"/>
    <row r="743" s="252" customFormat="1" ht="12.75" x14ac:dyDescent="0.2"/>
    <row r="744" s="252" customFormat="1" ht="12.75" x14ac:dyDescent="0.2"/>
    <row r="745" s="252" customFormat="1" ht="12.75" x14ac:dyDescent="0.2"/>
    <row r="746" s="252" customFormat="1" ht="12.75" x14ac:dyDescent="0.2"/>
    <row r="747" s="252" customFormat="1" ht="12.75" x14ac:dyDescent="0.2"/>
    <row r="748" s="252" customFormat="1" ht="12.75" x14ac:dyDescent="0.2"/>
    <row r="749" s="252" customFormat="1" ht="12.75" x14ac:dyDescent="0.2"/>
    <row r="750" s="252" customFormat="1" ht="12.75" x14ac:dyDescent="0.2"/>
    <row r="751" s="252" customFormat="1" ht="12.75" x14ac:dyDescent="0.2"/>
    <row r="752" s="252" customFormat="1" ht="12.75" x14ac:dyDescent="0.2"/>
    <row r="753" s="252" customFormat="1" ht="12.75" x14ac:dyDescent="0.2"/>
    <row r="754" s="252" customFormat="1" ht="12.75" x14ac:dyDescent="0.2"/>
    <row r="755" s="252" customFormat="1" ht="12.75" x14ac:dyDescent="0.2"/>
    <row r="756" s="252" customFormat="1" ht="12.75" x14ac:dyDescent="0.2"/>
    <row r="757" s="252" customFormat="1" ht="12.75" x14ac:dyDescent="0.2"/>
    <row r="758" s="252" customFormat="1" ht="12.75" x14ac:dyDescent="0.2"/>
    <row r="759" s="252" customFormat="1" ht="12.75" x14ac:dyDescent="0.2"/>
    <row r="760" s="252" customFormat="1" ht="12.75" x14ac:dyDescent="0.2"/>
    <row r="761" s="252" customFormat="1" ht="12.75" x14ac:dyDescent="0.2"/>
    <row r="762" s="252" customFormat="1" ht="12.75" x14ac:dyDescent="0.2"/>
    <row r="763" s="252" customFormat="1" ht="12.75" x14ac:dyDescent="0.2"/>
    <row r="764" s="252" customFormat="1" ht="12.75" x14ac:dyDescent="0.2"/>
    <row r="765" s="252" customFormat="1" ht="12.75" x14ac:dyDescent="0.2"/>
    <row r="766" s="252" customFormat="1" ht="12.75" x14ac:dyDescent="0.2"/>
    <row r="767" s="252" customFormat="1" ht="12.75" x14ac:dyDescent="0.2"/>
    <row r="768" s="252" customFormat="1" ht="12.75" x14ac:dyDescent="0.2"/>
    <row r="769" s="252" customFormat="1" ht="12.75" x14ac:dyDescent="0.2"/>
    <row r="770" s="252" customFormat="1" ht="12.75" x14ac:dyDescent="0.2"/>
    <row r="771" s="252" customFormat="1" ht="12.75" x14ac:dyDescent="0.2"/>
    <row r="772" s="252" customFormat="1" ht="12.75" x14ac:dyDescent="0.2"/>
    <row r="773" s="252" customFormat="1" ht="12.75" x14ac:dyDescent="0.2"/>
    <row r="774" s="252" customFormat="1" ht="12.75" x14ac:dyDescent="0.2"/>
    <row r="775" s="252" customFormat="1" ht="12.75" x14ac:dyDescent="0.2"/>
    <row r="776" s="252" customFormat="1" ht="12.75" x14ac:dyDescent="0.2"/>
    <row r="777" s="252" customFormat="1" ht="12.75" x14ac:dyDescent="0.2"/>
    <row r="778" s="252" customFormat="1" ht="12.75" x14ac:dyDescent="0.2"/>
    <row r="779" s="252" customFormat="1" ht="12.75" x14ac:dyDescent="0.2"/>
    <row r="780" s="252" customFormat="1" ht="12.75" x14ac:dyDescent="0.2"/>
    <row r="781" s="252" customFormat="1" ht="12.75" x14ac:dyDescent="0.2"/>
    <row r="782" s="252" customFormat="1" ht="12.75" x14ac:dyDescent="0.2"/>
    <row r="783" s="252" customFormat="1" ht="12.75" x14ac:dyDescent="0.2"/>
    <row r="784" s="252" customFormat="1" ht="12.75" x14ac:dyDescent="0.2"/>
    <row r="785" s="252" customFormat="1" ht="12.75" x14ac:dyDescent="0.2"/>
    <row r="786" s="252" customFormat="1" ht="12.75" x14ac:dyDescent="0.2"/>
    <row r="787" s="252" customFormat="1" ht="12.75" x14ac:dyDescent="0.2"/>
    <row r="788" s="252" customFormat="1" ht="12.75" x14ac:dyDescent="0.2"/>
    <row r="789" s="252" customFormat="1" ht="12.75" x14ac:dyDescent="0.2"/>
    <row r="790" s="252" customFormat="1" ht="12.75" x14ac:dyDescent="0.2"/>
    <row r="791" s="252" customFormat="1" ht="12.75" x14ac:dyDescent="0.2"/>
    <row r="792" s="252" customFormat="1" ht="12.75" x14ac:dyDescent="0.2"/>
    <row r="793" s="252" customFormat="1" ht="12.75" x14ac:dyDescent="0.2"/>
    <row r="794" s="252" customFormat="1" ht="12.75" x14ac:dyDescent="0.2"/>
    <row r="795" s="252" customFormat="1" ht="12.75" x14ac:dyDescent="0.2"/>
    <row r="796" s="252" customFormat="1" ht="12.75" x14ac:dyDescent="0.2"/>
    <row r="797" s="252" customFormat="1" ht="12.75" x14ac:dyDescent="0.2"/>
    <row r="798" s="252" customFormat="1" ht="12.75" x14ac:dyDescent="0.2"/>
    <row r="799" s="252" customFormat="1" ht="12.75" x14ac:dyDescent="0.2"/>
    <row r="800" s="252" customFormat="1" ht="12.75" x14ac:dyDescent="0.2"/>
    <row r="801" s="252" customFormat="1" ht="12.75" x14ac:dyDescent="0.2"/>
    <row r="802" s="252" customFormat="1" ht="12.75" x14ac:dyDescent="0.2"/>
    <row r="803" s="252" customFormat="1" ht="12.75" x14ac:dyDescent="0.2"/>
    <row r="804" s="252" customFormat="1" ht="12.75" x14ac:dyDescent="0.2"/>
    <row r="805" s="252" customFormat="1" ht="12.75" x14ac:dyDescent="0.2"/>
    <row r="806" s="252" customFormat="1" ht="12.75" x14ac:dyDescent="0.2"/>
    <row r="807" s="252" customFormat="1" ht="12.75" x14ac:dyDescent="0.2"/>
    <row r="808" s="252" customFormat="1" ht="12.75" x14ac:dyDescent="0.2"/>
    <row r="809" s="252" customFormat="1" ht="12.75" x14ac:dyDescent="0.2"/>
    <row r="810" s="252" customFormat="1" ht="12.75" x14ac:dyDescent="0.2"/>
    <row r="811" s="252" customFormat="1" ht="12.75" x14ac:dyDescent="0.2"/>
    <row r="812" s="252" customFormat="1" ht="12.75" x14ac:dyDescent="0.2"/>
    <row r="813" s="252" customFormat="1" ht="12.75" x14ac:dyDescent="0.2"/>
    <row r="814" s="252" customFormat="1" ht="12.75" x14ac:dyDescent="0.2"/>
    <row r="815" s="252" customFormat="1" ht="12.75" x14ac:dyDescent="0.2"/>
    <row r="816" s="252" customFormat="1" ht="12.75" x14ac:dyDescent="0.2"/>
    <row r="817" s="252" customFormat="1" ht="12.75" x14ac:dyDescent="0.2"/>
    <row r="818" s="252" customFormat="1" ht="12.75" x14ac:dyDescent="0.2"/>
    <row r="819" s="252" customFormat="1" ht="12.75" x14ac:dyDescent="0.2"/>
    <row r="820" s="252" customFormat="1" ht="12.75" x14ac:dyDescent="0.2"/>
    <row r="821" s="252" customFormat="1" ht="12.75" x14ac:dyDescent="0.2"/>
    <row r="822" s="252" customFormat="1" ht="12.75" x14ac:dyDescent="0.2"/>
    <row r="823" s="252" customFormat="1" ht="12.75" x14ac:dyDescent="0.2"/>
    <row r="824" s="252" customFormat="1" ht="12.75" x14ac:dyDescent="0.2"/>
    <row r="825" s="252" customFormat="1" ht="12.75" x14ac:dyDescent="0.2"/>
    <row r="826" s="252" customFormat="1" ht="12.75" x14ac:dyDescent="0.2"/>
    <row r="827" s="252" customFormat="1" ht="12.75" x14ac:dyDescent="0.2"/>
    <row r="828" s="252" customFormat="1" ht="12.75" x14ac:dyDescent="0.2"/>
    <row r="829" s="252" customFormat="1" ht="12.75" x14ac:dyDescent="0.2"/>
    <row r="830" s="252" customFormat="1" ht="12.75" x14ac:dyDescent="0.2"/>
    <row r="831" s="252" customFormat="1" ht="12.75" x14ac:dyDescent="0.2"/>
    <row r="832" s="252" customFormat="1" ht="12.75" x14ac:dyDescent="0.2"/>
    <row r="833" s="252" customFormat="1" ht="12.75" x14ac:dyDescent="0.2"/>
    <row r="834" s="252" customFormat="1" ht="12.75" x14ac:dyDescent="0.2"/>
    <row r="835" s="252" customFormat="1" ht="12.75" x14ac:dyDescent="0.2"/>
    <row r="836" s="252" customFormat="1" ht="12.75" x14ac:dyDescent="0.2"/>
    <row r="837" s="252" customFormat="1" ht="12.75" x14ac:dyDescent="0.2"/>
    <row r="838" s="252" customFormat="1" ht="12.75" x14ac:dyDescent="0.2"/>
    <row r="839" s="252" customFormat="1" ht="12.75" x14ac:dyDescent="0.2"/>
    <row r="840" s="252" customFormat="1" ht="12.75" x14ac:dyDescent="0.2"/>
    <row r="841" s="252" customFormat="1" ht="12.75" x14ac:dyDescent="0.2"/>
    <row r="842" s="252" customFormat="1" ht="12.75" x14ac:dyDescent="0.2"/>
    <row r="843" s="252" customFormat="1" ht="12.75" x14ac:dyDescent="0.2"/>
    <row r="844" s="252" customFormat="1" ht="12.75" x14ac:dyDescent="0.2"/>
    <row r="845" s="252" customFormat="1" ht="12.75" x14ac:dyDescent="0.2"/>
    <row r="846" s="252" customFormat="1" ht="12.75" x14ac:dyDescent="0.2"/>
    <row r="847" s="252" customFormat="1" ht="12.75" x14ac:dyDescent="0.2"/>
    <row r="848" s="252" customFormat="1" ht="12.75" x14ac:dyDescent="0.2"/>
    <row r="849" s="252" customFormat="1" ht="12.75" x14ac:dyDescent="0.2"/>
    <row r="850" s="252" customFormat="1" ht="12.75" x14ac:dyDescent="0.2"/>
    <row r="851" s="252" customFormat="1" ht="12.75" x14ac:dyDescent="0.2"/>
    <row r="852" s="252" customFormat="1" ht="12.75" x14ac:dyDescent="0.2"/>
    <row r="853" s="252" customFormat="1" ht="12.75" x14ac:dyDescent="0.2"/>
    <row r="854" s="252" customFormat="1" ht="12.75" x14ac:dyDescent="0.2"/>
    <row r="855" s="252" customFormat="1" ht="12.75" x14ac:dyDescent="0.2"/>
    <row r="856" s="252" customFormat="1" ht="12.75" x14ac:dyDescent="0.2"/>
    <row r="857" s="252" customFormat="1" ht="12.75" x14ac:dyDescent="0.2"/>
    <row r="858" s="252" customFormat="1" ht="12.75" x14ac:dyDescent="0.2"/>
    <row r="859" s="252" customFormat="1" ht="12.75" x14ac:dyDescent="0.2"/>
    <row r="860" s="252" customFormat="1" ht="12.75" x14ac:dyDescent="0.2"/>
    <row r="861" s="252" customFormat="1" ht="12.75" x14ac:dyDescent="0.2"/>
    <row r="862" s="252" customFormat="1" ht="12.75" x14ac:dyDescent="0.2"/>
    <row r="863" s="252" customFormat="1" ht="12.75" x14ac:dyDescent="0.2"/>
    <row r="864" s="252" customFormat="1" ht="12.75" x14ac:dyDescent="0.2"/>
    <row r="865" s="252" customFormat="1" ht="12.75" x14ac:dyDescent="0.2"/>
    <row r="866" s="252" customFormat="1" ht="12.75" x14ac:dyDescent="0.2"/>
    <row r="867" s="252" customFormat="1" ht="12.75" x14ac:dyDescent="0.2"/>
    <row r="868" s="252" customFormat="1" ht="12.75" x14ac:dyDescent="0.2"/>
    <row r="869" s="252" customFormat="1" ht="12.75" x14ac:dyDescent="0.2"/>
    <row r="870" s="252" customFormat="1" ht="12.75" x14ac:dyDescent="0.2"/>
    <row r="871" s="252" customFormat="1" ht="12.75" x14ac:dyDescent="0.2"/>
    <row r="872" s="252" customFormat="1" ht="12.75" x14ac:dyDescent="0.2"/>
    <row r="873" s="252" customFormat="1" ht="12.75" x14ac:dyDescent="0.2"/>
    <row r="874" s="252" customFormat="1" ht="12.75" x14ac:dyDescent="0.2"/>
    <row r="875" s="252" customFormat="1" ht="12.75" x14ac:dyDescent="0.2"/>
    <row r="876" s="252" customFormat="1" ht="12.75" x14ac:dyDescent="0.2"/>
    <row r="877" s="252" customFormat="1" ht="12.75" x14ac:dyDescent="0.2"/>
    <row r="878" s="252" customFormat="1" ht="12.75" x14ac:dyDescent="0.2"/>
    <row r="879" s="252" customFormat="1" ht="12.75" x14ac:dyDescent="0.2"/>
    <row r="880" s="252" customFormat="1" ht="12.75" x14ac:dyDescent="0.2"/>
    <row r="881" s="252" customFormat="1" ht="12.75" x14ac:dyDescent="0.2"/>
    <row r="882" s="252" customFormat="1" ht="12.75" x14ac:dyDescent="0.2"/>
    <row r="883" s="252" customFormat="1" ht="12.75" x14ac:dyDescent="0.2"/>
    <row r="884" s="252" customFormat="1" ht="12.75" x14ac:dyDescent="0.2"/>
    <row r="885" s="252" customFormat="1" ht="12.75" x14ac:dyDescent="0.2"/>
    <row r="886" s="252" customFormat="1" ht="12.75" x14ac:dyDescent="0.2"/>
    <row r="887" s="252" customFormat="1" ht="12.75" x14ac:dyDescent="0.2"/>
    <row r="888" s="252" customFormat="1" ht="12.75" x14ac:dyDescent="0.2"/>
    <row r="889" s="252" customFormat="1" ht="12.75" x14ac:dyDescent="0.2"/>
    <row r="890" s="252" customFormat="1" ht="12.75" x14ac:dyDescent="0.2"/>
    <row r="891" s="252" customFormat="1" ht="12.75" x14ac:dyDescent="0.2"/>
    <row r="892" s="252" customFormat="1" ht="12.75" x14ac:dyDescent="0.2"/>
    <row r="893" s="252" customFormat="1" ht="12.75" x14ac:dyDescent="0.2"/>
    <row r="894" s="252" customFormat="1" ht="12.75" x14ac:dyDescent="0.2"/>
    <row r="895" s="252" customFormat="1" ht="12.75" x14ac:dyDescent="0.2"/>
    <row r="896" s="252" customFormat="1" ht="12.75" x14ac:dyDescent="0.2"/>
    <row r="897" s="252" customFormat="1" ht="12.75" x14ac:dyDescent="0.2"/>
    <row r="898" s="252" customFormat="1" ht="12.75" x14ac:dyDescent="0.2"/>
    <row r="899" s="252" customFormat="1" ht="12.75" x14ac:dyDescent="0.2"/>
    <row r="900" s="252" customFormat="1" ht="12.75" x14ac:dyDescent="0.2"/>
    <row r="901" s="252" customFormat="1" ht="12.75" x14ac:dyDescent="0.2"/>
    <row r="902" s="252" customFormat="1" ht="12.75" x14ac:dyDescent="0.2"/>
    <row r="903" s="252" customFormat="1" ht="12.75" x14ac:dyDescent="0.2"/>
    <row r="904" s="252" customFormat="1" ht="12.75" x14ac:dyDescent="0.2"/>
    <row r="905" s="252" customFormat="1" ht="12.75" x14ac:dyDescent="0.2"/>
    <row r="906" s="252" customFormat="1" ht="12.75" x14ac:dyDescent="0.2"/>
    <row r="907" s="252" customFormat="1" ht="12.75" x14ac:dyDescent="0.2"/>
    <row r="908" s="252" customFormat="1" ht="12.75" x14ac:dyDescent="0.2"/>
    <row r="909" s="252" customFormat="1" ht="12.75" x14ac:dyDescent="0.2"/>
    <row r="910" s="252" customFormat="1" ht="12.75" x14ac:dyDescent="0.2"/>
    <row r="911" s="252" customFormat="1" ht="12.75" x14ac:dyDescent="0.2"/>
    <row r="912" s="252" customFormat="1" ht="12.75" x14ac:dyDescent="0.2"/>
    <row r="913" s="252" customFormat="1" ht="12.75" x14ac:dyDescent="0.2"/>
    <row r="914" s="252" customFormat="1" ht="12.75" x14ac:dyDescent="0.2"/>
    <row r="915" s="252" customFormat="1" ht="12.75" x14ac:dyDescent="0.2"/>
    <row r="916" s="252" customFormat="1" ht="12.75" x14ac:dyDescent="0.2"/>
    <row r="917" s="252" customFormat="1" ht="12.75" x14ac:dyDescent="0.2"/>
    <row r="918" s="252" customFormat="1" ht="12.75" x14ac:dyDescent="0.2"/>
    <row r="919" s="252" customFormat="1" ht="12.75" x14ac:dyDescent="0.2"/>
    <row r="920" s="252" customFormat="1" ht="12.75" x14ac:dyDescent="0.2"/>
    <row r="921" s="252" customFormat="1" ht="12.75" x14ac:dyDescent="0.2"/>
    <row r="922" s="252" customFormat="1" ht="12.75" x14ac:dyDescent="0.2"/>
    <row r="923" s="252" customFormat="1" ht="12.75" x14ac:dyDescent="0.2"/>
    <row r="924" s="252" customFormat="1" ht="12.75" x14ac:dyDescent="0.2"/>
    <row r="925" s="252" customFormat="1" ht="12.75" x14ac:dyDescent="0.2"/>
    <row r="926" s="252" customFormat="1" ht="12.75" x14ac:dyDescent="0.2"/>
    <row r="927" s="252" customFormat="1" ht="12.75" x14ac:dyDescent="0.2"/>
    <row r="928" s="252" customFormat="1" ht="12.75" x14ac:dyDescent="0.2"/>
    <row r="929" s="252" customFormat="1" ht="12.75" x14ac:dyDescent="0.2"/>
    <row r="930" s="252" customFormat="1" ht="12.75" x14ac:dyDescent="0.2"/>
    <row r="931" s="252" customFormat="1" ht="12.75" x14ac:dyDescent="0.2"/>
    <row r="932" s="252" customFormat="1" ht="12.75" x14ac:dyDescent="0.2"/>
    <row r="933" s="252" customFormat="1" ht="12.75" x14ac:dyDescent="0.2"/>
    <row r="934" s="252" customFormat="1" ht="12.75" x14ac:dyDescent="0.2"/>
    <row r="935" s="252" customFormat="1" ht="12.75" x14ac:dyDescent="0.2"/>
    <row r="936" s="252" customFormat="1" ht="12.75" x14ac:dyDescent="0.2"/>
    <row r="937" s="252" customFormat="1" ht="12.75" x14ac:dyDescent="0.2"/>
    <row r="938" s="252" customFormat="1" ht="12.75" x14ac:dyDescent="0.2"/>
    <row r="939" s="252" customFormat="1" ht="12.75" x14ac:dyDescent="0.2"/>
    <row r="940" s="252" customFormat="1" ht="12.75" x14ac:dyDescent="0.2"/>
    <row r="941" s="252" customFormat="1" ht="12.75" x14ac:dyDescent="0.2"/>
    <row r="942" s="252" customFormat="1" ht="12.75" x14ac:dyDescent="0.2"/>
    <row r="943" s="252" customFormat="1" ht="12.75" x14ac:dyDescent="0.2"/>
    <row r="944" s="252" customFormat="1" ht="12.75" x14ac:dyDescent="0.2"/>
    <row r="945" s="252" customFormat="1" ht="12.75" x14ac:dyDescent="0.2"/>
    <row r="946" s="252" customFormat="1" ht="12.75" x14ac:dyDescent="0.2"/>
    <row r="947" s="252" customFormat="1" ht="12.75" x14ac:dyDescent="0.2"/>
    <row r="948" s="252" customFormat="1" ht="12.75" x14ac:dyDescent="0.2"/>
    <row r="949" s="252" customFormat="1" ht="12.75" x14ac:dyDescent="0.2"/>
    <row r="950" s="252" customFormat="1" ht="12.75" x14ac:dyDescent="0.2"/>
    <row r="951" s="252" customFormat="1" ht="12.75" x14ac:dyDescent="0.2"/>
    <row r="952" s="252" customFormat="1" ht="12.75" x14ac:dyDescent="0.2"/>
    <row r="953" s="252" customFormat="1" ht="12.75" x14ac:dyDescent="0.2"/>
    <row r="954" s="252" customFormat="1" ht="12.75" x14ac:dyDescent="0.2"/>
    <row r="955" s="252" customFormat="1" ht="12.75" x14ac:dyDescent="0.2"/>
    <row r="956" s="252" customFormat="1" ht="12.75" x14ac:dyDescent="0.2"/>
    <row r="957" s="252" customFormat="1" ht="12.75" x14ac:dyDescent="0.2"/>
    <row r="958" s="252" customFormat="1" ht="12.75" x14ac:dyDescent="0.2"/>
    <row r="959" s="252" customFormat="1" ht="12.75" x14ac:dyDescent="0.2"/>
    <row r="960" s="252" customFormat="1" ht="12.75" x14ac:dyDescent="0.2"/>
    <row r="961" s="252" customFormat="1" ht="12.75" x14ac:dyDescent="0.2"/>
    <row r="962" s="252" customFormat="1" ht="12.75" x14ac:dyDescent="0.2"/>
    <row r="963" s="252" customFormat="1" ht="12.75" x14ac:dyDescent="0.2"/>
    <row r="964" s="252" customFormat="1" ht="12.75" x14ac:dyDescent="0.2"/>
    <row r="965" s="252" customFormat="1" ht="12.75" x14ac:dyDescent="0.2"/>
    <row r="966" s="252" customFormat="1" ht="12.75" x14ac:dyDescent="0.2"/>
    <row r="967" s="252" customFormat="1" ht="12.75" x14ac:dyDescent="0.2"/>
    <row r="968" s="252" customFormat="1" ht="12.75" x14ac:dyDescent="0.2"/>
    <row r="969" s="252" customFormat="1" ht="12.75" x14ac:dyDescent="0.2"/>
    <row r="970" s="252" customFormat="1" ht="12.75" x14ac:dyDescent="0.2"/>
    <row r="971" s="252" customFormat="1" ht="12.75" x14ac:dyDescent="0.2"/>
    <row r="972" s="252" customFormat="1" ht="12.75" x14ac:dyDescent="0.2"/>
    <row r="973" s="252" customFormat="1" ht="12.75" x14ac:dyDescent="0.2"/>
    <row r="974" s="252" customFormat="1" ht="12.75" x14ac:dyDescent="0.2"/>
    <row r="975" s="252" customFormat="1" ht="12.75" x14ac:dyDescent="0.2"/>
    <row r="976" s="252" customFormat="1" ht="12.75" x14ac:dyDescent="0.2"/>
    <row r="977" s="252" customFormat="1" ht="12.75" x14ac:dyDescent="0.2"/>
    <row r="978" s="252" customFormat="1" ht="12.75" x14ac:dyDescent="0.2"/>
    <row r="979" s="252" customFormat="1" ht="12.75" x14ac:dyDescent="0.2"/>
    <row r="980" s="252" customFormat="1" ht="12.75" x14ac:dyDescent="0.2"/>
    <row r="981" s="252" customFormat="1" ht="12.75" x14ac:dyDescent="0.2"/>
    <row r="982" s="252" customFormat="1" ht="12.75" x14ac:dyDescent="0.2"/>
    <row r="983" s="252" customFormat="1" ht="12.75" x14ac:dyDescent="0.2"/>
    <row r="984" s="252" customFormat="1" ht="12.75" x14ac:dyDescent="0.2"/>
    <row r="985" s="252" customFormat="1" ht="12.75" x14ac:dyDescent="0.2"/>
    <row r="986" s="252" customFormat="1" ht="12.75" x14ac:dyDescent="0.2"/>
    <row r="987" s="252" customFormat="1" ht="12.75" x14ac:dyDescent="0.2"/>
    <row r="988" s="252" customFormat="1" ht="12.75" x14ac:dyDescent="0.2"/>
    <row r="989" s="252" customFormat="1" ht="12.75" x14ac:dyDescent="0.2"/>
    <row r="990" s="252" customFormat="1" ht="12.75" x14ac:dyDescent="0.2"/>
    <row r="991" s="252" customFormat="1" ht="12.75" x14ac:dyDescent="0.2"/>
    <row r="992" s="252" customFormat="1" ht="12.75" x14ac:dyDescent="0.2"/>
    <row r="993" s="252" customFormat="1" ht="12.75" x14ac:dyDescent="0.2"/>
    <row r="994" s="252" customFormat="1" ht="12.75" x14ac:dyDescent="0.2"/>
    <row r="995" s="252" customFormat="1" ht="12.75" x14ac:dyDescent="0.2"/>
    <row r="996" s="252" customFormat="1" ht="12.75" x14ac:dyDescent="0.2"/>
    <row r="997" s="252" customFormat="1" ht="12.75" x14ac:dyDescent="0.2"/>
    <row r="998" s="252" customFormat="1" ht="12.75" x14ac:dyDescent="0.2"/>
    <row r="999" s="252" customFormat="1" ht="12.75" x14ac:dyDescent="0.2"/>
    <row r="1000" s="252" customFormat="1" ht="12.75" x14ac:dyDescent="0.2"/>
    <row r="1001" s="252" customFormat="1" ht="12.75" x14ac:dyDescent="0.2"/>
    <row r="1002" s="252" customFormat="1" ht="12.75" x14ac:dyDescent="0.2"/>
    <row r="1003" s="252" customFormat="1" ht="12.75" x14ac:dyDescent="0.2"/>
    <row r="1004" s="252" customFormat="1" ht="12.75" x14ac:dyDescent="0.2"/>
    <row r="1005" s="252" customFormat="1" ht="12.75" x14ac:dyDescent="0.2"/>
    <row r="1006" s="252" customFormat="1" ht="12.75" x14ac:dyDescent="0.2"/>
    <row r="1007" s="252" customFormat="1" ht="12.75" x14ac:dyDescent="0.2"/>
    <row r="1008" s="252" customFormat="1" ht="12.75" x14ac:dyDescent="0.2"/>
    <row r="1009" s="252" customFormat="1" ht="12.75" x14ac:dyDescent="0.2"/>
    <row r="1010" s="252" customFormat="1" ht="12.75" x14ac:dyDescent="0.2"/>
    <row r="1011" s="252" customFormat="1" ht="12.75" x14ac:dyDescent="0.2"/>
    <row r="1012" s="252" customFormat="1" ht="12.75" x14ac:dyDescent="0.2"/>
    <row r="1013" s="252" customFormat="1" ht="12.75" x14ac:dyDescent="0.2"/>
    <row r="1014" s="252" customFormat="1" ht="12.75" x14ac:dyDescent="0.2"/>
    <row r="1015" s="252" customFormat="1" ht="12.75" x14ac:dyDescent="0.2"/>
    <row r="1016" s="252" customFormat="1" ht="12.75" x14ac:dyDescent="0.2"/>
    <row r="1017" s="252" customFormat="1" ht="12.75" x14ac:dyDescent="0.2"/>
    <row r="1018" s="252" customFormat="1" ht="12.75" x14ac:dyDescent="0.2"/>
    <row r="1019" s="252" customFormat="1" ht="12.75" x14ac:dyDescent="0.2"/>
    <row r="1020" s="252" customFormat="1" ht="12.75" x14ac:dyDescent="0.2"/>
    <row r="1021" s="252" customFormat="1" ht="12.75" x14ac:dyDescent="0.2"/>
    <row r="1022" s="252" customFormat="1" ht="12.75" x14ac:dyDescent="0.2"/>
    <row r="1023" s="252" customFormat="1" ht="12.75" x14ac:dyDescent="0.2"/>
    <row r="1024" s="252" customFormat="1" ht="12.75" x14ac:dyDescent="0.2"/>
    <row r="1025" s="252" customFormat="1" ht="12.75" x14ac:dyDescent="0.2"/>
    <row r="1026" s="252" customFormat="1" ht="12.75" x14ac:dyDescent="0.2"/>
    <row r="1027" s="252" customFormat="1" ht="12.75" x14ac:dyDescent="0.2"/>
    <row r="1028" s="252" customFormat="1" ht="12.75" x14ac:dyDescent="0.2"/>
    <row r="1029" s="252" customFormat="1" ht="12.75" x14ac:dyDescent="0.2"/>
    <row r="1030" s="252" customFormat="1" ht="12.75" x14ac:dyDescent="0.2"/>
    <row r="1031" s="252" customFormat="1" ht="12.75" x14ac:dyDescent="0.2"/>
    <row r="1032" s="252" customFormat="1" ht="12.75" x14ac:dyDescent="0.2"/>
    <row r="1033" s="252" customFormat="1" ht="12.75" x14ac:dyDescent="0.2"/>
    <row r="1034" s="252" customFormat="1" ht="12.75" x14ac:dyDescent="0.2"/>
    <row r="1035" s="252" customFormat="1" ht="12.75" x14ac:dyDescent="0.2"/>
    <row r="1036" s="252" customFormat="1" ht="12.75" x14ac:dyDescent="0.2"/>
    <row r="1037" s="252" customFormat="1" ht="12.75" x14ac:dyDescent="0.2"/>
    <row r="1038" s="252" customFormat="1" ht="12.75" x14ac:dyDescent="0.2"/>
    <row r="1039" s="252" customFormat="1" ht="12.75" x14ac:dyDescent="0.2"/>
    <row r="1040" s="252" customFormat="1" ht="12.75" x14ac:dyDescent="0.2"/>
    <row r="1041" s="252" customFormat="1" ht="12.75" x14ac:dyDescent="0.2"/>
    <row r="1042" s="252" customFormat="1" ht="12.75" x14ac:dyDescent="0.2"/>
    <row r="1043" s="252" customFormat="1" ht="12.75" x14ac:dyDescent="0.2"/>
    <row r="1044" s="252" customFormat="1" ht="12.75" x14ac:dyDescent="0.2"/>
    <row r="1045" s="252" customFormat="1" ht="12.75" x14ac:dyDescent="0.2"/>
    <row r="1046" s="252" customFormat="1" ht="12.75" x14ac:dyDescent="0.2"/>
    <row r="1047" s="252" customFormat="1" ht="12.75" x14ac:dyDescent="0.2"/>
    <row r="1048" s="252" customFormat="1" ht="12.75" x14ac:dyDescent="0.2"/>
    <row r="1049" s="252" customFormat="1" ht="12.75" x14ac:dyDescent="0.2"/>
    <row r="1050" s="252" customFormat="1" ht="12.75" x14ac:dyDescent="0.2"/>
    <row r="1051" s="252" customFormat="1" ht="12.75" x14ac:dyDescent="0.2"/>
    <row r="1052" s="252" customFormat="1" ht="12.75" x14ac:dyDescent="0.2"/>
    <row r="1053" s="252" customFormat="1" ht="12.75" x14ac:dyDescent="0.2"/>
    <row r="1054" s="252" customFormat="1" ht="12.75" x14ac:dyDescent="0.2"/>
    <row r="1055" s="252" customFormat="1" ht="12.75" x14ac:dyDescent="0.2"/>
    <row r="1056" s="252" customFormat="1" ht="12.75" x14ac:dyDescent="0.2"/>
    <row r="1057" s="252" customFormat="1" ht="12.75" x14ac:dyDescent="0.2"/>
    <row r="1058" s="252" customFormat="1" ht="12.75" x14ac:dyDescent="0.2"/>
    <row r="1059" s="252" customFormat="1" ht="12.75" x14ac:dyDescent="0.2"/>
    <row r="1060" s="252" customFormat="1" ht="12.75" x14ac:dyDescent="0.2"/>
    <row r="1061" s="252" customFormat="1" ht="12.75" x14ac:dyDescent="0.2"/>
    <row r="1062" s="252" customFormat="1" ht="12.75" x14ac:dyDescent="0.2"/>
    <row r="1063" s="252" customFormat="1" ht="12.75" x14ac:dyDescent="0.2"/>
    <row r="1064" s="252" customFormat="1" ht="12.75" x14ac:dyDescent="0.2"/>
    <row r="1065" s="252" customFormat="1" ht="12.75" x14ac:dyDescent="0.2"/>
    <row r="1066" s="252" customFormat="1" ht="12.75" x14ac:dyDescent="0.2"/>
    <row r="1067" s="252" customFormat="1" ht="12.75" x14ac:dyDescent="0.2"/>
    <row r="1068" s="252" customFormat="1" ht="12.75" x14ac:dyDescent="0.2"/>
    <row r="1069" s="252" customFormat="1" ht="12.75" x14ac:dyDescent="0.2"/>
    <row r="1070" s="252" customFormat="1" ht="12.75" x14ac:dyDescent="0.2"/>
    <row r="1071" s="252" customFormat="1" ht="12.75" x14ac:dyDescent="0.2"/>
    <row r="1072" s="252" customFormat="1" ht="12.75" x14ac:dyDescent="0.2"/>
    <row r="1073" s="252" customFormat="1" ht="12.75" x14ac:dyDescent="0.2"/>
    <row r="1074" s="252" customFormat="1" ht="12.75" x14ac:dyDescent="0.2"/>
    <row r="1075" s="252" customFormat="1" ht="12.75" x14ac:dyDescent="0.2"/>
    <row r="1076" s="252" customFormat="1" ht="12.75" x14ac:dyDescent="0.2"/>
    <row r="1077" s="252" customFormat="1" ht="12.75" x14ac:dyDescent="0.2"/>
    <row r="1078" s="252" customFormat="1" ht="12.75" x14ac:dyDescent="0.2"/>
    <row r="1079" s="252" customFormat="1" ht="12.75" x14ac:dyDescent="0.2"/>
    <row r="1080" s="252" customFormat="1" ht="12.75" x14ac:dyDescent="0.2"/>
    <row r="1081" s="252" customFormat="1" ht="12.75" x14ac:dyDescent="0.2"/>
    <row r="1082" s="252" customFormat="1" ht="12.75" x14ac:dyDescent="0.2"/>
    <row r="1083" s="252" customFormat="1" ht="12.75" x14ac:dyDescent="0.2"/>
    <row r="1084" s="252" customFormat="1" ht="12.75" x14ac:dyDescent="0.2"/>
    <row r="1085" s="252" customFormat="1" ht="12.75" x14ac:dyDescent="0.2"/>
    <row r="1086" s="252" customFormat="1" ht="12.75" x14ac:dyDescent="0.2"/>
    <row r="1087" s="252" customFormat="1" ht="12.75" x14ac:dyDescent="0.2"/>
    <row r="1088" s="252" customFormat="1" ht="12.75" x14ac:dyDescent="0.2"/>
    <row r="1089" s="252" customFormat="1" ht="12.75" x14ac:dyDescent="0.2"/>
    <row r="1090" s="252" customFormat="1" ht="12.75" x14ac:dyDescent="0.2"/>
    <row r="1091" s="252" customFormat="1" ht="12.75" x14ac:dyDescent="0.2"/>
    <row r="1092" s="252" customFormat="1" ht="12.75" x14ac:dyDescent="0.2"/>
    <row r="1093" s="252" customFormat="1" ht="12.75" x14ac:dyDescent="0.2"/>
    <row r="1094" s="252" customFormat="1" ht="12.75" x14ac:dyDescent="0.2"/>
    <row r="1095" s="252" customFormat="1" ht="12.75" x14ac:dyDescent="0.2"/>
    <row r="1096" s="252" customFormat="1" ht="12.75" x14ac:dyDescent="0.2"/>
    <row r="1097" s="252" customFormat="1" ht="12.75" x14ac:dyDescent="0.2"/>
    <row r="1098" s="252" customFormat="1" ht="12.75" x14ac:dyDescent="0.2"/>
    <row r="1099" s="252" customFormat="1" ht="12.75" x14ac:dyDescent="0.2"/>
    <row r="1100" s="252" customFormat="1" ht="12.75" x14ac:dyDescent="0.2"/>
    <row r="1101" s="252" customFormat="1" ht="12.75" x14ac:dyDescent="0.2"/>
    <row r="1102" s="252" customFormat="1" ht="12.75" x14ac:dyDescent="0.2"/>
    <row r="1103" s="252" customFormat="1" ht="12.75" x14ac:dyDescent="0.2"/>
    <row r="1104" s="252" customFormat="1" ht="12.75" x14ac:dyDescent="0.2"/>
    <row r="1105" s="252" customFormat="1" ht="12.75" x14ac:dyDescent="0.2"/>
    <row r="1106" s="252" customFormat="1" ht="12.75" x14ac:dyDescent="0.2"/>
    <row r="1107" s="252" customFormat="1" ht="12.75" x14ac:dyDescent="0.2"/>
    <row r="1108" s="252" customFormat="1" ht="12.75" x14ac:dyDescent="0.2"/>
    <row r="1109" s="252" customFormat="1" ht="12.75" x14ac:dyDescent="0.2"/>
    <row r="1110" s="252" customFormat="1" ht="12.75" x14ac:dyDescent="0.2"/>
    <row r="1111" s="252" customFormat="1" ht="12.75" x14ac:dyDescent="0.2"/>
    <row r="1112" s="252" customFormat="1" ht="12.75" x14ac:dyDescent="0.2"/>
    <row r="1113" s="252" customFormat="1" ht="12.75" x14ac:dyDescent="0.2"/>
    <row r="1114" s="252" customFormat="1" ht="12.75" x14ac:dyDescent="0.2"/>
    <row r="1115" s="252" customFormat="1" ht="12.75" x14ac:dyDescent="0.2"/>
    <row r="1116" s="252" customFormat="1" ht="12.75" x14ac:dyDescent="0.2"/>
    <row r="1117" s="252" customFormat="1" ht="12.75" x14ac:dyDescent="0.2"/>
    <row r="1118" s="252" customFormat="1" ht="12.75" x14ac:dyDescent="0.2"/>
    <row r="1119" s="252" customFormat="1" ht="12.75" x14ac:dyDescent="0.2"/>
    <row r="1120" s="252" customFormat="1" ht="12.75" x14ac:dyDescent="0.2"/>
    <row r="1121" s="252" customFormat="1" ht="12.75" x14ac:dyDescent="0.2"/>
    <row r="1122" s="252" customFormat="1" ht="12.75" x14ac:dyDescent="0.2"/>
    <row r="1123" s="252" customFormat="1" ht="12.75" x14ac:dyDescent="0.2"/>
    <row r="1124" s="252" customFormat="1" ht="12.75" x14ac:dyDescent="0.2"/>
    <row r="1125" s="252" customFormat="1" ht="12.75" x14ac:dyDescent="0.2"/>
    <row r="1126" s="252" customFormat="1" ht="12.75" x14ac:dyDescent="0.2"/>
    <row r="1127" s="252" customFormat="1" ht="12.75" x14ac:dyDescent="0.2"/>
    <row r="1128" s="252" customFormat="1" ht="12.75" x14ac:dyDescent="0.2"/>
    <row r="1129" s="252" customFormat="1" ht="12.75" x14ac:dyDescent="0.2"/>
    <row r="1130" s="252" customFormat="1" ht="12.75" x14ac:dyDescent="0.2"/>
    <row r="1131" s="252" customFormat="1" ht="12.75" x14ac:dyDescent="0.2"/>
    <row r="1132" s="252" customFormat="1" ht="12.75" x14ac:dyDescent="0.2"/>
    <row r="1133" s="252" customFormat="1" ht="12.75" x14ac:dyDescent="0.2"/>
    <row r="1134" s="252" customFormat="1" ht="12.75" x14ac:dyDescent="0.2"/>
    <row r="1135" s="252" customFormat="1" ht="12.75" x14ac:dyDescent="0.2"/>
    <row r="1136" s="252" customFormat="1" ht="12.75" x14ac:dyDescent="0.2"/>
    <row r="1137" s="252" customFormat="1" ht="12.75" x14ac:dyDescent="0.2"/>
    <row r="1138" s="252" customFormat="1" ht="12.75" x14ac:dyDescent="0.2"/>
    <row r="1139" s="252" customFormat="1" ht="12.75" x14ac:dyDescent="0.2"/>
    <row r="1140" s="252" customFormat="1" ht="12.75" x14ac:dyDescent="0.2"/>
    <row r="1141" s="252" customFormat="1" ht="12.75" x14ac:dyDescent="0.2"/>
    <row r="1142" s="252" customFormat="1" ht="12.75" x14ac:dyDescent="0.2"/>
    <row r="1143" s="252" customFormat="1" ht="12.75" x14ac:dyDescent="0.2"/>
    <row r="1144" s="252" customFormat="1" ht="12.75" x14ac:dyDescent="0.2"/>
    <row r="1145" s="252" customFormat="1" ht="12.75" x14ac:dyDescent="0.2"/>
    <row r="1146" s="252" customFormat="1" ht="12.75" x14ac:dyDescent="0.2"/>
    <row r="1147" s="252" customFormat="1" ht="12.75" x14ac:dyDescent="0.2"/>
    <row r="1148" s="252" customFormat="1" ht="12.75" x14ac:dyDescent="0.2"/>
    <row r="1149" s="252" customFormat="1" ht="12.75" x14ac:dyDescent="0.2"/>
    <row r="1150" s="252" customFormat="1" ht="12.75" x14ac:dyDescent="0.2"/>
    <row r="1151" s="252" customFormat="1" ht="12.75" x14ac:dyDescent="0.2"/>
    <row r="1152" s="252" customFormat="1" ht="12.75" x14ac:dyDescent="0.2"/>
    <row r="1153" s="252" customFormat="1" ht="12.75" x14ac:dyDescent="0.2"/>
    <row r="1154" s="252" customFormat="1" ht="12.75" x14ac:dyDescent="0.2"/>
    <row r="1155" s="252" customFormat="1" ht="12.75" x14ac:dyDescent="0.2"/>
    <row r="1156" s="252" customFormat="1" ht="12.75" x14ac:dyDescent="0.2"/>
    <row r="1157" s="252" customFormat="1" ht="12.75" x14ac:dyDescent="0.2"/>
    <row r="1158" s="252" customFormat="1" ht="12.75" x14ac:dyDescent="0.2"/>
    <row r="1159" s="252" customFormat="1" ht="12.75" x14ac:dyDescent="0.2"/>
    <row r="1160" s="252" customFormat="1" ht="12.75" x14ac:dyDescent="0.2"/>
    <row r="1161" s="252" customFormat="1" ht="12.75" x14ac:dyDescent="0.2"/>
    <row r="1162" s="252" customFormat="1" ht="12.75" x14ac:dyDescent="0.2"/>
    <row r="1163" s="252" customFormat="1" ht="12.75" x14ac:dyDescent="0.2"/>
    <row r="1164" s="252" customFormat="1" ht="12.75" x14ac:dyDescent="0.2"/>
    <row r="1165" s="252" customFormat="1" ht="12.75" x14ac:dyDescent="0.2"/>
    <row r="1166" s="252" customFormat="1" ht="12.75" x14ac:dyDescent="0.2"/>
    <row r="1167" s="252" customFormat="1" ht="12.75" x14ac:dyDescent="0.2"/>
    <row r="1168" s="252" customFormat="1" ht="12.75" x14ac:dyDescent="0.2"/>
    <row r="1169" s="252" customFormat="1" ht="12.75" x14ac:dyDescent="0.2"/>
    <row r="1170" s="252" customFormat="1" ht="12.75" x14ac:dyDescent="0.2"/>
    <row r="1171" s="252" customFormat="1" ht="12.75" x14ac:dyDescent="0.2"/>
    <row r="1172" s="252" customFormat="1" ht="12.75" x14ac:dyDescent="0.2"/>
    <row r="1173" s="252" customFormat="1" ht="12.75" x14ac:dyDescent="0.2"/>
    <row r="1174" s="252" customFormat="1" ht="12.75" x14ac:dyDescent="0.2"/>
    <row r="1175" s="252" customFormat="1" ht="12.75" x14ac:dyDescent="0.2"/>
    <row r="1176" s="252" customFormat="1" ht="12.75" x14ac:dyDescent="0.2"/>
    <row r="1177" s="252" customFormat="1" ht="12.75" x14ac:dyDescent="0.2"/>
    <row r="1178" s="252" customFormat="1" ht="12.75" x14ac:dyDescent="0.2"/>
    <row r="1179" s="252" customFormat="1" ht="12.75" x14ac:dyDescent="0.2"/>
    <row r="1180" s="252" customFormat="1" ht="12.75" x14ac:dyDescent="0.2"/>
    <row r="1181" s="252" customFormat="1" ht="12.75" x14ac:dyDescent="0.2"/>
    <row r="1182" s="252" customFormat="1" ht="12.75" x14ac:dyDescent="0.2"/>
    <row r="1183" s="252" customFormat="1" ht="12.75" x14ac:dyDescent="0.2"/>
    <row r="1184" s="252" customFormat="1" ht="12.75" x14ac:dyDescent="0.2"/>
    <row r="1185" s="252" customFormat="1" ht="12.75" x14ac:dyDescent="0.2"/>
    <row r="1186" s="252" customFormat="1" ht="12.75" x14ac:dyDescent="0.2"/>
    <row r="1187" s="252" customFormat="1" ht="12.75" x14ac:dyDescent="0.2"/>
    <row r="1188" s="252" customFormat="1" ht="12.75" x14ac:dyDescent="0.2"/>
    <row r="1189" s="252" customFormat="1" ht="12.75" x14ac:dyDescent="0.2"/>
    <row r="1190" s="252" customFormat="1" ht="12.75" x14ac:dyDescent="0.2"/>
    <row r="1191" s="252" customFormat="1" ht="12.75" x14ac:dyDescent="0.2"/>
    <row r="1192" s="252" customFormat="1" ht="12.75" x14ac:dyDescent="0.2"/>
    <row r="1193" s="252" customFormat="1" ht="12.75" x14ac:dyDescent="0.2"/>
    <row r="1194" s="252" customFormat="1" ht="12.75" x14ac:dyDescent="0.2"/>
    <row r="1195" s="252" customFormat="1" ht="12.75" x14ac:dyDescent="0.2"/>
    <row r="1196" s="252" customFormat="1" ht="12.75" x14ac:dyDescent="0.2"/>
    <row r="1197" s="252" customFormat="1" ht="12.75" x14ac:dyDescent="0.2"/>
    <row r="1198" s="252" customFormat="1" ht="12.75" x14ac:dyDescent="0.2"/>
    <row r="1199" s="252" customFormat="1" ht="12.75" x14ac:dyDescent="0.2"/>
    <row r="1200" s="252" customFormat="1" ht="12.75" x14ac:dyDescent="0.2"/>
    <row r="1201" s="252" customFormat="1" ht="12.75" x14ac:dyDescent="0.2"/>
    <row r="1202" s="252" customFormat="1" ht="12.75" x14ac:dyDescent="0.2"/>
    <row r="1203" s="252" customFormat="1" ht="12.75" x14ac:dyDescent="0.2"/>
    <row r="1204" s="252" customFormat="1" ht="12.75" x14ac:dyDescent="0.2"/>
    <row r="1205" s="252" customFormat="1" ht="12.75" x14ac:dyDescent="0.2"/>
    <row r="1206" s="252" customFormat="1" ht="12.75" x14ac:dyDescent="0.2"/>
    <row r="1207" s="252" customFormat="1" ht="12.75" x14ac:dyDescent="0.2"/>
    <row r="1208" s="252" customFormat="1" ht="12.75" x14ac:dyDescent="0.2"/>
    <row r="1209" s="252" customFormat="1" ht="12.75" x14ac:dyDescent="0.2"/>
    <row r="1210" s="252" customFormat="1" ht="12.75" x14ac:dyDescent="0.2"/>
    <row r="1211" s="252" customFormat="1" ht="12.75" x14ac:dyDescent="0.2"/>
    <row r="1212" s="252" customFormat="1" ht="12.75" x14ac:dyDescent="0.2"/>
    <row r="1213" s="252" customFormat="1" ht="12.75" x14ac:dyDescent="0.2"/>
    <row r="1214" s="252" customFormat="1" ht="12.75" x14ac:dyDescent="0.2"/>
    <row r="1215" s="252" customFormat="1" ht="12.75" x14ac:dyDescent="0.2"/>
    <row r="1216" s="252" customFormat="1" ht="12.75" x14ac:dyDescent="0.2"/>
    <row r="1217" s="252" customFormat="1" ht="12.75" x14ac:dyDescent="0.2"/>
    <row r="1218" s="252" customFormat="1" ht="12.75" x14ac:dyDescent="0.2"/>
    <row r="1219" s="252" customFormat="1" ht="12.75" x14ac:dyDescent="0.2"/>
    <row r="1220" s="252" customFormat="1" ht="12.75" x14ac:dyDescent="0.2"/>
    <row r="1221" s="252" customFormat="1" ht="12.75" x14ac:dyDescent="0.2"/>
    <row r="1222" s="252" customFormat="1" ht="12.75" x14ac:dyDescent="0.2"/>
    <row r="1223" s="252" customFormat="1" ht="12.75" x14ac:dyDescent="0.2"/>
    <row r="1224" s="252" customFormat="1" ht="12.75" x14ac:dyDescent="0.2"/>
    <row r="1225" s="252" customFormat="1" ht="12.75" x14ac:dyDescent="0.2"/>
    <row r="1226" s="252" customFormat="1" ht="12.75" x14ac:dyDescent="0.2"/>
    <row r="1227" s="252" customFormat="1" ht="12.75" x14ac:dyDescent="0.2"/>
    <row r="1228" s="252" customFormat="1" ht="12.75" x14ac:dyDescent="0.2"/>
    <row r="1229" s="252" customFormat="1" ht="12.75" x14ac:dyDescent="0.2"/>
    <row r="1230" s="252" customFormat="1" ht="12.75" x14ac:dyDescent="0.2"/>
    <row r="1231" s="252" customFormat="1" ht="12.75" x14ac:dyDescent="0.2"/>
    <row r="1232" s="252" customFormat="1" ht="12.75" x14ac:dyDescent="0.2"/>
    <row r="1233" s="252" customFormat="1" ht="12.75" x14ac:dyDescent="0.2"/>
    <row r="1234" s="252" customFormat="1" ht="12.75" x14ac:dyDescent="0.2"/>
    <row r="1235" s="252" customFormat="1" ht="12.75" x14ac:dyDescent="0.2"/>
    <row r="1236" s="252" customFormat="1" ht="12.75" x14ac:dyDescent="0.2"/>
    <row r="1237" s="252" customFormat="1" ht="12.75" x14ac:dyDescent="0.2"/>
    <row r="1238" s="252" customFormat="1" ht="12.75" x14ac:dyDescent="0.2"/>
    <row r="1239" s="252" customFormat="1" ht="12.75" x14ac:dyDescent="0.2"/>
    <row r="1240" s="252" customFormat="1" ht="12.75" x14ac:dyDescent="0.2"/>
    <row r="1241" s="252" customFormat="1" ht="12.75" x14ac:dyDescent="0.2"/>
    <row r="1242" s="252" customFormat="1" ht="12.75" x14ac:dyDescent="0.2"/>
    <row r="1243" s="252" customFormat="1" ht="12.75" x14ac:dyDescent="0.2"/>
    <row r="1244" s="252" customFormat="1" ht="12.75" x14ac:dyDescent="0.2"/>
    <row r="1245" s="252" customFormat="1" ht="12.75" x14ac:dyDescent="0.2"/>
    <row r="1246" s="252" customFormat="1" ht="12.75" x14ac:dyDescent="0.2"/>
    <row r="1247" s="252" customFormat="1" ht="12.75" x14ac:dyDescent="0.2"/>
    <row r="1248" s="252" customFormat="1" ht="12.75" x14ac:dyDescent="0.2"/>
    <row r="1249" s="252" customFormat="1" ht="12.75" x14ac:dyDescent="0.2"/>
    <row r="1250" s="252" customFormat="1" ht="12.75" x14ac:dyDescent="0.2"/>
    <row r="1251" s="252" customFormat="1" ht="12.75" x14ac:dyDescent="0.2"/>
    <row r="1252" s="252" customFormat="1" ht="12.75" x14ac:dyDescent="0.2"/>
    <row r="1253" s="252" customFormat="1" ht="12.75" x14ac:dyDescent="0.2"/>
    <row r="1254" s="252" customFormat="1" ht="12.75" x14ac:dyDescent="0.2"/>
    <row r="1255" s="252" customFormat="1" ht="12.75" x14ac:dyDescent="0.2"/>
    <row r="1256" s="252" customFormat="1" ht="12.75" x14ac:dyDescent="0.2"/>
    <row r="1257" s="252" customFormat="1" ht="12.75" x14ac:dyDescent="0.2"/>
    <row r="1258" s="252" customFormat="1" ht="12.75" x14ac:dyDescent="0.2"/>
    <row r="1259" s="252" customFormat="1" ht="12.75" x14ac:dyDescent="0.2"/>
    <row r="1260" s="252" customFormat="1" ht="12.75" x14ac:dyDescent="0.2"/>
    <row r="1261" s="252" customFormat="1" ht="12.75" x14ac:dyDescent="0.2"/>
    <row r="1262" s="252" customFormat="1" ht="12.75" x14ac:dyDescent="0.2"/>
    <row r="1263" s="252" customFormat="1" ht="12.75" x14ac:dyDescent="0.2"/>
    <row r="1264" s="252" customFormat="1" ht="12.75" x14ac:dyDescent="0.2"/>
    <row r="1265" s="252" customFormat="1" ht="12.75" x14ac:dyDescent="0.2"/>
    <row r="1266" s="252" customFormat="1" ht="12.75" x14ac:dyDescent="0.2"/>
    <row r="1267" s="252" customFormat="1" ht="12.75" x14ac:dyDescent="0.2"/>
    <row r="1268" s="252" customFormat="1" ht="12.75" x14ac:dyDescent="0.2"/>
    <row r="1269" s="252" customFormat="1" ht="12.75" x14ac:dyDescent="0.2"/>
    <row r="1270" s="252" customFormat="1" ht="12.75" x14ac:dyDescent="0.2"/>
    <row r="1271" s="252" customFormat="1" ht="12.75" x14ac:dyDescent="0.2"/>
    <row r="1272" s="252" customFormat="1" ht="12.75" x14ac:dyDescent="0.2"/>
    <row r="1273" s="252" customFormat="1" ht="12.75" x14ac:dyDescent="0.2"/>
    <row r="1274" s="252" customFormat="1" ht="12.75" x14ac:dyDescent="0.2"/>
    <row r="1275" s="252" customFormat="1" ht="12.75" x14ac:dyDescent="0.2"/>
    <row r="1276" s="252" customFormat="1" ht="12.75" x14ac:dyDescent="0.2"/>
    <row r="1277" s="252" customFormat="1" ht="12.75" x14ac:dyDescent="0.2"/>
    <row r="1278" s="252" customFormat="1" ht="12.75" x14ac:dyDescent="0.2"/>
    <row r="1279" s="252" customFormat="1" ht="12.75" x14ac:dyDescent="0.2"/>
    <row r="1280" s="252" customFormat="1" ht="12.75" x14ac:dyDescent="0.2"/>
    <row r="1281" s="252" customFormat="1" ht="12.75" x14ac:dyDescent="0.2"/>
    <row r="1282" s="252" customFormat="1" ht="12.75" x14ac:dyDescent="0.2"/>
    <row r="1283" s="252" customFormat="1" ht="12.75" x14ac:dyDescent="0.2"/>
    <row r="1284" s="252" customFormat="1" ht="12.75" x14ac:dyDescent="0.2"/>
    <row r="1285" s="252" customFormat="1" ht="12.75" x14ac:dyDescent="0.2"/>
    <row r="1286" s="252" customFormat="1" ht="12.75" x14ac:dyDescent="0.2"/>
    <row r="1287" s="252" customFormat="1" ht="12.75" x14ac:dyDescent="0.2"/>
    <row r="1288" s="252" customFormat="1" ht="12.75" x14ac:dyDescent="0.2"/>
    <row r="1289" s="252" customFormat="1" ht="12.75" x14ac:dyDescent="0.2"/>
    <row r="1290" s="252" customFormat="1" ht="12.75" x14ac:dyDescent="0.2"/>
    <row r="1291" s="252" customFormat="1" ht="12.75" x14ac:dyDescent="0.2"/>
    <row r="1292" s="252" customFormat="1" ht="12.75" x14ac:dyDescent="0.2"/>
    <row r="1293" s="252" customFormat="1" ht="12.75" x14ac:dyDescent="0.2"/>
    <row r="1294" s="252" customFormat="1" ht="12.75" x14ac:dyDescent="0.2"/>
    <row r="1295" s="252" customFormat="1" ht="12.75" x14ac:dyDescent="0.2"/>
    <row r="1296" s="252" customFormat="1" ht="12.75" x14ac:dyDescent="0.2"/>
    <row r="1297" s="252" customFormat="1" ht="12.75" x14ac:dyDescent="0.2"/>
    <row r="1298" s="252" customFormat="1" ht="12.75" x14ac:dyDescent="0.2"/>
    <row r="1299" s="252" customFormat="1" ht="12.75" x14ac:dyDescent="0.2"/>
    <row r="1300" s="252" customFormat="1" ht="12.75" x14ac:dyDescent="0.2"/>
    <row r="1301" s="252" customFormat="1" ht="12.75" x14ac:dyDescent="0.2"/>
    <row r="1302" s="252" customFormat="1" ht="12.75" x14ac:dyDescent="0.2"/>
    <row r="1303" s="252" customFormat="1" ht="12.75" x14ac:dyDescent="0.2"/>
    <row r="1304" s="252" customFormat="1" ht="12.75" x14ac:dyDescent="0.2"/>
    <row r="1305" s="252" customFormat="1" ht="12.75" x14ac:dyDescent="0.2"/>
    <row r="1306" s="252" customFormat="1" ht="12.75" x14ac:dyDescent="0.2"/>
    <row r="1307" s="252" customFormat="1" ht="12.75" x14ac:dyDescent="0.2"/>
    <row r="1308" s="252" customFormat="1" ht="12.75" x14ac:dyDescent="0.2"/>
    <row r="1309" s="252" customFormat="1" ht="12.75" x14ac:dyDescent="0.2"/>
    <row r="1310" s="252" customFormat="1" ht="12.75" x14ac:dyDescent="0.2"/>
    <row r="1311" s="252" customFormat="1" ht="12.75" x14ac:dyDescent="0.2"/>
    <row r="1312" s="252" customFormat="1" ht="12.75" x14ac:dyDescent="0.2"/>
    <row r="1313" s="252" customFormat="1" ht="12.75" x14ac:dyDescent="0.2"/>
    <row r="1314" s="252" customFormat="1" ht="12.75" x14ac:dyDescent="0.2"/>
    <row r="1315" s="252" customFormat="1" ht="12.75" x14ac:dyDescent="0.2"/>
    <row r="1316" s="252" customFormat="1" ht="12.75" x14ac:dyDescent="0.2"/>
    <row r="1317" s="252" customFormat="1" ht="12.75" x14ac:dyDescent="0.2"/>
    <row r="1318" s="252" customFormat="1" ht="12.75" x14ac:dyDescent="0.2"/>
    <row r="1319" s="252" customFormat="1" ht="12.75" x14ac:dyDescent="0.2"/>
    <row r="1320" s="252" customFormat="1" ht="12.75" x14ac:dyDescent="0.2"/>
    <row r="1321" s="252" customFormat="1" ht="12.75" x14ac:dyDescent="0.2"/>
    <row r="1322" s="252" customFormat="1" ht="12.75" x14ac:dyDescent="0.2"/>
    <row r="1323" s="252" customFormat="1" ht="12.75" x14ac:dyDescent="0.2"/>
    <row r="1324" s="252" customFormat="1" ht="12.75" x14ac:dyDescent="0.2"/>
    <row r="1325" s="252" customFormat="1" ht="12.75" x14ac:dyDescent="0.2"/>
    <row r="1326" s="252" customFormat="1" ht="12.75" x14ac:dyDescent="0.2"/>
    <row r="1327" s="252" customFormat="1" ht="12.75" x14ac:dyDescent="0.2"/>
    <row r="1328" s="252" customFormat="1" ht="12.75" x14ac:dyDescent="0.2"/>
    <row r="1329" s="252" customFormat="1" ht="12.75" x14ac:dyDescent="0.2"/>
    <row r="1330" s="252" customFormat="1" ht="12.75" x14ac:dyDescent="0.2"/>
    <row r="1331" s="252" customFormat="1" ht="12.75" x14ac:dyDescent="0.2"/>
    <row r="1332" s="252" customFormat="1" ht="12.75" x14ac:dyDescent="0.2"/>
    <row r="1333" s="252" customFormat="1" ht="12.75" x14ac:dyDescent="0.2"/>
    <row r="1334" s="252" customFormat="1" ht="12.75" x14ac:dyDescent="0.2"/>
    <row r="1335" s="252" customFormat="1" ht="12.75" x14ac:dyDescent="0.2"/>
    <row r="1336" s="252" customFormat="1" ht="12.75" x14ac:dyDescent="0.2"/>
    <row r="1337" s="252" customFormat="1" ht="12.75" x14ac:dyDescent="0.2"/>
    <row r="1338" s="252" customFormat="1" ht="12.75" x14ac:dyDescent="0.2"/>
    <row r="1339" s="252" customFormat="1" ht="12.75" x14ac:dyDescent="0.2"/>
    <row r="1340" s="252" customFormat="1" ht="12.75" x14ac:dyDescent="0.2"/>
    <row r="1341" s="252" customFormat="1" ht="12.75" x14ac:dyDescent="0.2"/>
    <row r="1342" s="252" customFormat="1" ht="12.75" x14ac:dyDescent="0.2"/>
    <row r="1343" s="252" customFormat="1" ht="12.75" x14ac:dyDescent="0.2"/>
    <row r="1344" s="252" customFormat="1" ht="12.75" x14ac:dyDescent="0.2"/>
    <row r="1345" s="252" customFormat="1" ht="12.75" x14ac:dyDescent="0.2"/>
    <row r="1346" s="252" customFormat="1" ht="12.75" x14ac:dyDescent="0.2"/>
    <row r="1347" s="252" customFormat="1" ht="12.75" x14ac:dyDescent="0.2"/>
    <row r="1348" s="252" customFormat="1" ht="12.75" x14ac:dyDescent="0.2"/>
    <row r="1349" s="252" customFormat="1" ht="12.75" x14ac:dyDescent="0.2"/>
    <row r="1350" s="252" customFormat="1" ht="12.75" x14ac:dyDescent="0.2"/>
    <row r="1351" s="252" customFormat="1" ht="12.75" x14ac:dyDescent="0.2"/>
    <row r="1352" s="252" customFormat="1" ht="12.75" x14ac:dyDescent="0.2"/>
    <row r="1353" s="252" customFormat="1" ht="12.75" x14ac:dyDescent="0.2"/>
    <row r="1354" s="252" customFormat="1" ht="12.75" x14ac:dyDescent="0.2"/>
    <row r="1355" s="252" customFormat="1" ht="12.75" x14ac:dyDescent="0.2"/>
    <row r="1356" s="252" customFormat="1" ht="12.75" x14ac:dyDescent="0.2"/>
    <row r="1357" s="252" customFormat="1" ht="12.75" x14ac:dyDescent="0.2"/>
    <row r="1358" s="252" customFormat="1" ht="12.75" x14ac:dyDescent="0.2"/>
    <row r="1359" s="252" customFormat="1" ht="12.75" x14ac:dyDescent="0.2"/>
    <row r="1360" s="252" customFormat="1" ht="12.75" x14ac:dyDescent="0.2"/>
    <row r="1361" s="252" customFormat="1" ht="12.75" x14ac:dyDescent="0.2"/>
    <row r="1362" s="252" customFormat="1" ht="12.75" x14ac:dyDescent="0.2"/>
    <row r="1363" s="252" customFormat="1" ht="12.75" x14ac:dyDescent="0.2"/>
    <row r="1364" s="252" customFormat="1" ht="12.75" x14ac:dyDescent="0.2"/>
    <row r="1365" s="252" customFormat="1" ht="12.75" x14ac:dyDescent="0.2"/>
    <row r="1366" s="252" customFormat="1" ht="12.75" x14ac:dyDescent="0.2"/>
    <row r="1367" s="252" customFormat="1" ht="12.75" x14ac:dyDescent="0.2"/>
    <row r="1368" s="252" customFormat="1" ht="12.75" x14ac:dyDescent="0.2"/>
    <row r="1369" s="252" customFormat="1" ht="12.75" x14ac:dyDescent="0.2"/>
    <row r="1370" s="252" customFormat="1" ht="12.75" x14ac:dyDescent="0.2"/>
    <row r="1371" s="252" customFormat="1" ht="12.75" x14ac:dyDescent="0.2"/>
    <row r="1372" s="252" customFormat="1" ht="12.75" x14ac:dyDescent="0.2"/>
    <row r="1373" s="252" customFormat="1" ht="12.75" x14ac:dyDescent="0.2"/>
    <row r="1374" s="252" customFormat="1" ht="12.75" x14ac:dyDescent="0.2"/>
    <row r="1375" s="252" customFormat="1" ht="12.75" x14ac:dyDescent="0.2"/>
    <row r="1376" s="252" customFormat="1" ht="12.75" x14ac:dyDescent="0.2"/>
    <row r="1377" s="252" customFormat="1" ht="12.75" x14ac:dyDescent="0.2"/>
    <row r="1378" s="252" customFormat="1" ht="12.75" x14ac:dyDescent="0.2"/>
    <row r="1379" s="252" customFormat="1" ht="12.75" x14ac:dyDescent="0.2"/>
    <row r="1380" s="252" customFormat="1" ht="12.75" x14ac:dyDescent="0.2"/>
    <row r="1381" s="252" customFormat="1" ht="12.75" x14ac:dyDescent="0.2"/>
    <row r="1382" s="252" customFormat="1" ht="12.75" x14ac:dyDescent="0.2"/>
    <row r="1383" s="252" customFormat="1" ht="12.75" x14ac:dyDescent="0.2"/>
    <row r="1384" s="252" customFormat="1" ht="12.75" x14ac:dyDescent="0.2"/>
    <row r="1385" s="252" customFormat="1" ht="12.75" x14ac:dyDescent="0.2"/>
    <row r="1386" s="252" customFormat="1" ht="12.75" x14ac:dyDescent="0.2"/>
    <row r="1387" s="252" customFormat="1" ht="12.75" x14ac:dyDescent="0.2"/>
    <row r="1388" s="252" customFormat="1" ht="12.75" x14ac:dyDescent="0.2"/>
    <row r="1389" s="252" customFormat="1" ht="12.75" x14ac:dyDescent="0.2"/>
    <row r="1390" s="252" customFormat="1" ht="12.75" x14ac:dyDescent="0.2"/>
    <row r="1391" s="252" customFormat="1" ht="12.75" x14ac:dyDescent="0.2"/>
    <row r="1392" s="252" customFormat="1" ht="12.75" x14ac:dyDescent="0.2"/>
    <row r="1393" s="252" customFormat="1" ht="12.75" x14ac:dyDescent="0.2"/>
    <row r="1394" s="252" customFormat="1" ht="12.75" x14ac:dyDescent="0.2"/>
    <row r="1395" s="252" customFormat="1" ht="12.75" x14ac:dyDescent="0.2"/>
    <row r="1396" s="252" customFormat="1" ht="12.75" x14ac:dyDescent="0.2"/>
    <row r="1397" s="252" customFormat="1" ht="12.75" x14ac:dyDescent="0.2"/>
    <row r="1398" s="252" customFormat="1" ht="12.75" x14ac:dyDescent="0.2"/>
    <row r="1399" s="252" customFormat="1" ht="12.75" x14ac:dyDescent="0.2"/>
    <row r="1400" s="252" customFormat="1" ht="12.75" x14ac:dyDescent="0.2"/>
    <row r="1401" s="252" customFormat="1" ht="12.75" x14ac:dyDescent="0.2"/>
    <row r="1402" s="252" customFormat="1" ht="12.75" x14ac:dyDescent="0.2"/>
    <row r="1403" s="252" customFormat="1" ht="12.75" x14ac:dyDescent="0.2"/>
    <row r="1404" s="252" customFormat="1" ht="12.75" x14ac:dyDescent="0.2"/>
    <row r="1405" s="252" customFormat="1" ht="12.75" x14ac:dyDescent="0.2"/>
    <row r="1406" s="252" customFormat="1" ht="12.75" x14ac:dyDescent="0.2"/>
    <row r="1407" s="252" customFormat="1" ht="12.75" x14ac:dyDescent="0.2"/>
    <row r="1408" s="252" customFormat="1" ht="12.75" x14ac:dyDescent="0.2"/>
    <row r="1409" s="252" customFormat="1" ht="12.75" x14ac:dyDescent="0.2"/>
    <row r="1410" s="252" customFormat="1" ht="12.75" x14ac:dyDescent="0.2"/>
    <row r="1411" s="252" customFormat="1" ht="12.75" x14ac:dyDescent="0.2"/>
    <row r="1412" s="252" customFormat="1" ht="12.75" x14ac:dyDescent="0.2"/>
    <row r="1413" s="252" customFormat="1" ht="12.75" x14ac:dyDescent="0.2"/>
    <row r="1414" s="252" customFormat="1" ht="12.75" x14ac:dyDescent="0.2"/>
    <row r="1415" s="252" customFormat="1" ht="12.75" x14ac:dyDescent="0.2"/>
    <row r="1416" s="252" customFormat="1" ht="12.75" x14ac:dyDescent="0.2"/>
    <row r="1417" s="252" customFormat="1" ht="12.75" x14ac:dyDescent="0.2"/>
    <row r="1418" s="252" customFormat="1" ht="12.75" x14ac:dyDescent="0.2"/>
    <row r="1419" s="252" customFormat="1" ht="12.75" x14ac:dyDescent="0.2"/>
    <row r="1420" s="252" customFormat="1" ht="12.75" x14ac:dyDescent="0.2"/>
    <row r="1421" s="252" customFormat="1" ht="12.75" x14ac:dyDescent="0.2"/>
    <row r="1422" s="252" customFormat="1" ht="12.75" x14ac:dyDescent="0.2"/>
    <row r="1423" s="252" customFormat="1" ht="12.75" x14ac:dyDescent="0.2"/>
    <row r="1424" s="252" customFormat="1" ht="12.75" x14ac:dyDescent="0.2"/>
    <row r="1425" s="252" customFormat="1" ht="12.75" x14ac:dyDescent="0.2"/>
    <row r="1426" s="252" customFormat="1" ht="12.75" x14ac:dyDescent="0.2"/>
    <row r="1427" s="252" customFormat="1" ht="12.75" x14ac:dyDescent="0.2"/>
    <row r="1428" s="252" customFormat="1" ht="12.75" x14ac:dyDescent="0.2"/>
    <row r="1429" s="252" customFormat="1" ht="12.75" x14ac:dyDescent="0.2"/>
    <row r="1430" s="252" customFormat="1" ht="12.75" x14ac:dyDescent="0.2"/>
    <row r="1431" s="252" customFormat="1" ht="12.75" x14ac:dyDescent="0.2"/>
    <row r="1432" s="252" customFormat="1" ht="12.75" x14ac:dyDescent="0.2"/>
    <row r="1433" s="252" customFormat="1" ht="12.75" x14ac:dyDescent="0.2"/>
    <row r="1434" s="252" customFormat="1" ht="12.75" x14ac:dyDescent="0.2"/>
    <row r="1435" s="252" customFormat="1" ht="12.75" x14ac:dyDescent="0.2"/>
    <row r="1436" s="252" customFormat="1" ht="12.75" x14ac:dyDescent="0.2"/>
    <row r="1437" s="252" customFormat="1" ht="12.75" x14ac:dyDescent="0.2"/>
    <row r="1438" s="252" customFormat="1" ht="12.75" x14ac:dyDescent="0.2"/>
    <row r="1439" s="252" customFormat="1" ht="12.75" x14ac:dyDescent="0.2"/>
    <row r="1440" s="252" customFormat="1" ht="12.75" x14ac:dyDescent="0.2"/>
    <row r="1441" s="252" customFormat="1" ht="12.75" x14ac:dyDescent="0.2"/>
    <row r="1442" s="252" customFormat="1" ht="12.75" x14ac:dyDescent="0.2"/>
    <row r="1443" s="252" customFormat="1" ht="12.75" x14ac:dyDescent="0.2"/>
    <row r="1444" s="252" customFormat="1" ht="12.75" x14ac:dyDescent="0.2"/>
    <row r="1445" s="252" customFormat="1" ht="12.75" x14ac:dyDescent="0.2"/>
    <row r="1446" s="252" customFormat="1" ht="12.75" x14ac:dyDescent="0.2"/>
    <row r="1447" s="252" customFormat="1" ht="12.75" x14ac:dyDescent="0.2"/>
    <row r="1448" s="252" customFormat="1" ht="12.75" x14ac:dyDescent="0.2"/>
    <row r="1449" s="252" customFormat="1" ht="12.75" x14ac:dyDescent="0.2"/>
    <row r="1450" s="252" customFormat="1" ht="12.75" x14ac:dyDescent="0.2"/>
    <row r="1451" s="252" customFormat="1" ht="12.75" x14ac:dyDescent="0.2"/>
    <row r="1452" s="252" customFormat="1" ht="12.75" x14ac:dyDescent="0.2"/>
    <row r="1453" s="252" customFormat="1" ht="12.75" x14ac:dyDescent="0.2"/>
    <row r="1454" s="252" customFormat="1" ht="12.75" x14ac:dyDescent="0.2"/>
    <row r="1455" s="252" customFormat="1" ht="12.75" x14ac:dyDescent="0.2"/>
    <row r="1456" s="252" customFormat="1" ht="12.75" x14ac:dyDescent="0.2"/>
    <row r="1457" s="252" customFormat="1" ht="12.75" x14ac:dyDescent="0.2"/>
    <row r="1458" s="252" customFormat="1" ht="12.75" x14ac:dyDescent="0.2"/>
    <row r="1459" s="252" customFormat="1" ht="12.75" x14ac:dyDescent="0.2"/>
    <row r="1460" s="252" customFormat="1" ht="12.75" x14ac:dyDescent="0.2"/>
    <row r="1461" s="252" customFormat="1" ht="12.75" x14ac:dyDescent="0.2"/>
    <row r="1462" s="252" customFormat="1" ht="12.75" x14ac:dyDescent="0.2"/>
    <row r="1463" s="252" customFormat="1" ht="12.75" x14ac:dyDescent="0.2"/>
    <row r="1464" s="252" customFormat="1" ht="12.75" x14ac:dyDescent="0.2"/>
    <row r="1465" s="252" customFormat="1" ht="12.75" x14ac:dyDescent="0.2"/>
    <row r="1466" s="252" customFormat="1" ht="12.75" x14ac:dyDescent="0.2"/>
    <row r="1467" s="252" customFormat="1" ht="12.75" x14ac:dyDescent="0.2"/>
    <row r="1468" s="252" customFormat="1" ht="12.75" x14ac:dyDescent="0.2"/>
    <row r="1469" s="252" customFormat="1" ht="12.75" x14ac:dyDescent="0.2"/>
    <row r="1470" s="252" customFormat="1" ht="12.75" x14ac:dyDescent="0.2"/>
    <row r="1471" s="252" customFormat="1" ht="12.75" x14ac:dyDescent="0.2"/>
    <row r="1472" s="252" customFormat="1" ht="12.75" x14ac:dyDescent="0.2"/>
    <row r="1473" s="252" customFormat="1" ht="12.75" x14ac:dyDescent="0.2"/>
    <row r="1474" s="252" customFormat="1" ht="12.75" x14ac:dyDescent="0.2"/>
    <row r="1475" s="252" customFormat="1" ht="12.75" x14ac:dyDescent="0.2"/>
    <row r="1476" s="252" customFormat="1" ht="12.75" x14ac:dyDescent="0.2"/>
    <row r="1477" s="252" customFormat="1" ht="12.75" x14ac:dyDescent="0.2"/>
    <row r="1478" s="252" customFormat="1" ht="12.75" x14ac:dyDescent="0.2"/>
    <row r="1479" s="252" customFormat="1" ht="12.75" x14ac:dyDescent="0.2"/>
    <row r="1480" s="252" customFormat="1" ht="12.75" x14ac:dyDescent="0.2"/>
    <row r="1481" s="252" customFormat="1" ht="12.75" x14ac:dyDescent="0.2"/>
    <row r="1482" s="252" customFormat="1" ht="12.75" x14ac:dyDescent="0.2"/>
    <row r="1483" s="252" customFormat="1" ht="12.75" x14ac:dyDescent="0.2"/>
    <row r="1484" s="252" customFormat="1" ht="12.75" x14ac:dyDescent="0.2"/>
    <row r="1485" s="252" customFormat="1" ht="12.75" x14ac:dyDescent="0.2"/>
    <row r="1486" s="252" customFormat="1" ht="12.75" x14ac:dyDescent="0.2"/>
    <row r="1487" s="252" customFormat="1" ht="12.75" x14ac:dyDescent="0.2"/>
    <row r="1488" s="252" customFormat="1" ht="12.75" x14ac:dyDescent="0.2"/>
    <row r="1489" s="252" customFormat="1" ht="12.75" x14ac:dyDescent="0.2"/>
    <row r="1490" s="252" customFormat="1" ht="12.75" x14ac:dyDescent="0.2"/>
    <row r="1491" s="252" customFormat="1" ht="12.75" x14ac:dyDescent="0.2"/>
    <row r="1492" s="252" customFormat="1" ht="12.75" x14ac:dyDescent="0.2"/>
    <row r="1493" s="252" customFormat="1" ht="12.75" x14ac:dyDescent="0.2"/>
    <row r="1494" s="252" customFormat="1" ht="12.75" x14ac:dyDescent="0.2"/>
    <row r="1495" s="252" customFormat="1" ht="12.75" x14ac:dyDescent="0.2"/>
    <row r="1496" s="252" customFormat="1" ht="12.75" x14ac:dyDescent="0.2"/>
    <row r="1497" s="252" customFormat="1" ht="12.75" x14ac:dyDescent="0.2"/>
    <row r="1498" s="252" customFormat="1" ht="12.75" x14ac:dyDescent="0.2"/>
    <row r="1499" s="252" customFormat="1" ht="12.75" x14ac:dyDescent="0.2"/>
    <row r="1500" s="252" customFormat="1" ht="12.75" x14ac:dyDescent="0.2"/>
    <row r="1501" s="252" customFormat="1" ht="12.75" x14ac:dyDescent="0.2"/>
    <row r="1502" s="252" customFormat="1" ht="12.75" x14ac:dyDescent="0.2"/>
    <row r="1503" s="252" customFormat="1" ht="12.75" x14ac:dyDescent="0.2"/>
    <row r="1504" s="252" customFormat="1" ht="12.75" x14ac:dyDescent="0.2"/>
    <row r="1505" s="252" customFormat="1" ht="12.75" x14ac:dyDescent="0.2"/>
    <row r="1506" s="252" customFormat="1" ht="12.75" x14ac:dyDescent="0.2"/>
    <row r="1507" s="252" customFormat="1" ht="12.75" x14ac:dyDescent="0.2"/>
    <row r="1508" s="252" customFormat="1" ht="12.75" x14ac:dyDescent="0.2"/>
    <row r="1509" s="252" customFormat="1" ht="12.75" x14ac:dyDescent="0.2"/>
    <row r="1510" s="252" customFormat="1" ht="12.75" x14ac:dyDescent="0.2"/>
    <row r="1511" s="252" customFormat="1" ht="12.75" x14ac:dyDescent="0.2"/>
    <row r="1512" s="252" customFormat="1" ht="12.75" x14ac:dyDescent="0.2"/>
    <row r="1513" s="252" customFormat="1" ht="12.75" x14ac:dyDescent="0.2"/>
    <row r="1514" s="252" customFormat="1" ht="12.75" x14ac:dyDescent="0.2"/>
    <row r="1515" s="252" customFormat="1" ht="12.75" x14ac:dyDescent="0.2"/>
    <row r="1516" s="252" customFormat="1" ht="12.75" x14ac:dyDescent="0.2"/>
    <row r="1517" s="252" customFormat="1" ht="12.75" x14ac:dyDescent="0.2"/>
    <row r="1518" s="252" customFormat="1" ht="12.75" x14ac:dyDescent="0.2"/>
    <row r="1519" s="252" customFormat="1" ht="12.75" x14ac:dyDescent="0.2"/>
    <row r="1520" s="252" customFormat="1" ht="12.75" x14ac:dyDescent="0.2"/>
    <row r="1521" s="252" customFormat="1" ht="12.75" x14ac:dyDescent="0.2"/>
    <row r="1522" s="252" customFormat="1" ht="12.75" x14ac:dyDescent="0.2"/>
    <row r="1523" s="252" customFormat="1" ht="12.75" x14ac:dyDescent="0.2"/>
    <row r="1524" s="252" customFormat="1" ht="12.75" x14ac:dyDescent="0.2"/>
    <row r="1525" s="252" customFormat="1" ht="12.75" x14ac:dyDescent="0.2"/>
    <row r="1526" s="252" customFormat="1" ht="12.75" x14ac:dyDescent="0.2"/>
    <row r="1527" s="252" customFormat="1" ht="12.75" x14ac:dyDescent="0.2"/>
    <row r="1528" s="252" customFormat="1" ht="12.75" x14ac:dyDescent="0.2"/>
    <row r="1529" s="252" customFormat="1" ht="12.75" x14ac:dyDescent="0.2"/>
    <row r="1530" s="252" customFormat="1" ht="12.75" x14ac:dyDescent="0.2"/>
    <row r="1531" s="252" customFormat="1" ht="12.75" x14ac:dyDescent="0.2"/>
    <row r="1532" s="252" customFormat="1" ht="12.75" x14ac:dyDescent="0.2"/>
    <row r="1533" s="252" customFormat="1" ht="12.75" x14ac:dyDescent="0.2"/>
    <row r="1534" s="252" customFormat="1" ht="12.75" x14ac:dyDescent="0.2"/>
    <row r="1535" s="252" customFormat="1" ht="12.75" x14ac:dyDescent="0.2"/>
    <row r="1536" s="252" customFormat="1" ht="12.75" x14ac:dyDescent="0.2"/>
    <row r="1537" s="252" customFormat="1" ht="12.75" x14ac:dyDescent="0.2"/>
    <row r="1538" s="252" customFormat="1" ht="12.75" x14ac:dyDescent="0.2"/>
    <row r="1539" s="252" customFormat="1" ht="12.75" x14ac:dyDescent="0.2"/>
    <row r="1540" s="252" customFormat="1" ht="12.75" x14ac:dyDescent="0.2"/>
    <row r="1541" s="252" customFormat="1" ht="12.75" x14ac:dyDescent="0.2"/>
    <row r="1542" s="252" customFormat="1" ht="12.75" x14ac:dyDescent="0.2"/>
    <row r="1543" s="252" customFormat="1" ht="12.75" x14ac:dyDescent="0.2"/>
    <row r="1544" s="252" customFormat="1" ht="12.75" x14ac:dyDescent="0.2"/>
    <row r="1545" s="252" customFormat="1" ht="12.75" x14ac:dyDescent="0.2"/>
    <row r="1546" s="252" customFormat="1" ht="12.75" x14ac:dyDescent="0.2"/>
    <row r="1547" s="252" customFormat="1" ht="12.75" x14ac:dyDescent="0.2"/>
    <row r="1548" s="252" customFormat="1" ht="12.75" x14ac:dyDescent="0.2"/>
    <row r="1549" s="252" customFormat="1" ht="12.75" x14ac:dyDescent="0.2"/>
    <row r="1550" s="252" customFormat="1" ht="12.75" x14ac:dyDescent="0.2"/>
    <row r="1551" s="252" customFormat="1" ht="12.75" x14ac:dyDescent="0.2"/>
    <row r="1552" s="252" customFormat="1" ht="12.75" x14ac:dyDescent="0.2"/>
    <row r="1553" s="252" customFormat="1" ht="12.75" x14ac:dyDescent="0.2"/>
    <row r="1554" s="252" customFormat="1" ht="12.75" x14ac:dyDescent="0.2"/>
    <row r="1555" s="252" customFormat="1" ht="12.75" x14ac:dyDescent="0.2"/>
    <row r="1556" s="252" customFormat="1" ht="12.75" x14ac:dyDescent="0.2"/>
    <row r="1557" s="252" customFormat="1" ht="12.75" x14ac:dyDescent="0.2"/>
    <row r="1558" s="252" customFormat="1" ht="12.75" x14ac:dyDescent="0.2"/>
    <row r="1559" s="252" customFormat="1" ht="12.75" x14ac:dyDescent="0.2"/>
    <row r="1560" s="252" customFormat="1" ht="12.75" x14ac:dyDescent="0.2"/>
    <row r="1561" s="252" customFormat="1" ht="12.75" x14ac:dyDescent="0.2"/>
    <row r="1562" s="252" customFormat="1" ht="12.75" x14ac:dyDescent="0.2"/>
    <row r="1563" s="252" customFormat="1" ht="12.75" x14ac:dyDescent="0.2"/>
    <row r="1564" s="252" customFormat="1" ht="12.75" x14ac:dyDescent="0.2"/>
    <row r="1565" s="252" customFormat="1" ht="12.75" x14ac:dyDescent="0.2"/>
    <row r="1566" s="252" customFormat="1" ht="12.75" x14ac:dyDescent="0.2"/>
    <row r="1567" s="252" customFormat="1" ht="12.75" x14ac:dyDescent="0.2"/>
    <row r="1568" s="252" customFormat="1" ht="12.75" x14ac:dyDescent="0.2"/>
    <row r="1569" s="252" customFormat="1" ht="12.75" x14ac:dyDescent="0.2"/>
    <row r="1570" s="252" customFormat="1" ht="12.75" x14ac:dyDescent="0.2"/>
    <row r="1571" s="252" customFormat="1" ht="12.75" x14ac:dyDescent="0.2"/>
    <row r="1572" s="252" customFormat="1" ht="12.75" x14ac:dyDescent="0.2"/>
    <row r="1573" s="252" customFormat="1" ht="12.75" x14ac:dyDescent="0.2"/>
    <row r="1574" s="252" customFormat="1" ht="12.75" x14ac:dyDescent="0.2"/>
    <row r="1575" s="252" customFormat="1" ht="12.75" x14ac:dyDescent="0.2"/>
    <row r="1576" s="252" customFormat="1" ht="12.75" x14ac:dyDescent="0.2"/>
    <row r="1577" s="252" customFormat="1" ht="12.75" x14ac:dyDescent="0.2"/>
    <row r="1578" s="252" customFormat="1" ht="12.75" x14ac:dyDescent="0.2"/>
    <row r="1579" s="252" customFormat="1" ht="12.75" x14ac:dyDescent="0.2"/>
    <row r="1580" s="252" customFormat="1" ht="12.75" x14ac:dyDescent="0.2"/>
    <row r="1581" s="252" customFormat="1" ht="12.75" x14ac:dyDescent="0.2"/>
    <row r="1582" s="252" customFormat="1" ht="12.75" x14ac:dyDescent="0.2"/>
    <row r="1583" s="252" customFormat="1" ht="12.75" x14ac:dyDescent="0.2"/>
    <row r="1584" s="252" customFormat="1" ht="12.75" x14ac:dyDescent="0.2"/>
    <row r="1585" s="252" customFormat="1" ht="12.75" x14ac:dyDescent="0.2"/>
    <row r="1586" s="252" customFormat="1" ht="12.75" x14ac:dyDescent="0.2"/>
    <row r="1587" s="252" customFormat="1" ht="12.75" x14ac:dyDescent="0.2"/>
    <row r="1588" s="252" customFormat="1" ht="12.75" x14ac:dyDescent="0.2"/>
    <row r="1589" s="252" customFormat="1" ht="12.75" x14ac:dyDescent="0.2"/>
    <row r="1590" s="252" customFormat="1" ht="12.75" x14ac:dyDescent="0.2"/>
    <row r="1591" s="252" customFormat="1" ht="12.75" x14ac:dyDescent="0.2"/>
    <row r="1592" s="252" customFormat="1" ht="12.75" x14ac:dyDescent="0.2"/>
    <row r="1593" s="252" customFormat="1" ht="12.75" x14ac:dyDescent="0.2"/>
    <row r="1594" s="252" customFormat="1" ht="12.75" x14ac:dyDescent="0.2"/>
    <row r="1595" s="252" customFormat="1" ht="12.75" x14ac:dyDescent="0.2"/>
    <row r="1596" s="252" customFormat="1" ht="12.75" x14ac:dyDescent="0.2"/>
    <row r="1597" s="252" customFormat="1" ht="12.75" x14ac:dyDescent="0.2"/>
    <row r="1598" s="252" customFormat="1" ht="12.75" x14ac:dyDescent="0.2"/>
    <row r="1599" s="252" customFormat="1" ht="12.75" x14ac:dyDescent="0.2"/>
    <row r="1600" s="252" customFormat="1" ht="12.75" x14ac:dyDescent="0.2"/>
    <row r="1601" s="252" customFormat="1" ht="12.75" x14ac:dyDescent="0.2"/>
    <row r="1602" s="252" customFormat="1" ht="12.75" x14ac:dyDescent="0.2"/>
    <row r="1603" s="252" customFormat="1" ht="12.75" x14ac:dyDescent="0.2"/>
    <row r="1604" s="252" customFormat="1" ht="12.75" x14ac:dyDescent="0.2"/>
    <row r="1605" s="252" customFormat="1" ht="12.75" x14ac:dyDescent="0.2"/>
    <row r="1606" s="252" customFormat="1" ht="12.75" x14ac:dyDescent="0.2"/>
    <row r="1607" s="252" customFormat="1" ht="12.75" x14ac:dyDescent="0.2"/>
    <row r="1608" s="252" customFormat="1" ht="12.75" x14ac:dyDescent="0.2"/>
    <row r="1609" s="252" customFormat="1" ht="12.75" x14ac:dyDescent="0.2"/>
    <row r="1610" s="252" customFormat="1" ht="12.75" x14ac:dyDescent="0.2"/>
    <row r="1611" s="252" customFormat="1" ht="12.75" x14ac:dyDescent="0.2"/>
    <row r="1612" s="252" customFormat="1" ht="12.75" x14ac:dyDescent="0.2"/>
    <row r="1613" s="252" customFormat="1" ht="12.75" x14ac:dyDescent="0.2"/>
    <row r="1614" s="252" customFormat="1" ht="12.75" x14ac:dyDescent="0.2"/>
    <row r="1615" s="252" customFormat="1" ht="12.75" x14ac:dyDescent="0.2"/>
    <row r="1616" s="252" customFormat="1" ht="12.75" x14ac:dyDescent="0.2"/>
    <row r="1617" s="252" customFormat="1" ht="12.75" x14ac:dyDescent="0.2"/>
    <row r="1618" s="252" customFormat="1" ht="12.75" x14ac:dyDescent="0.2"/>
    <row r="1619" s="252" customFormat="1" ht="12.75" x14ac:dyDescent="0.2"/>
    <row r="1620" s="252" customFormat="1" ht="12.75" x14ac:dyDescent="0.2"/>
    <row r="1621" s="252" customFormat="1" ht="12.75" x14ac:dyDescent="0.2"/>
    <row r="1622" s="252" customFormat="1" ht="12.75" x14ac:dyDescent="0.2"/>
    <row r="1623" s="252" customFormat="1" ht="12.75" x14ac:dyDescent="0.2"/>
    <row r="1624" s="252" customFormat="1" ht="12.75" x14ac:dyDescent="0.2"/>
    <row r="1625" s="252" customFormat="1" ht="12.75" x14ac:dyDescent="0.2"/>
    <row r="1626" s="252" customFormat="1" ht="12.75" x14ac:dyDescent="0.2"/>
    <row r="1627" s="252" customFormat="1" ht="12.75" x14ac:dyDescent="0.2"/>
    <row r="1628" s="252" customFormat="1" ht="12.75" x14ac:dyDescent="0.2"/>
    <row r="1629" s="252" customFormat="1" ht="12.75" x14ac:dyDescent="0.2"/>
    <row r="1630" s="252" customFormat="1" ht="12.75" x14ac:dyDescent="0.2"/>
    <row r="1631" s="252" customFormat="1" ht="12.75" x14ac:dyDescent="0.2"/>
    <row r="1632" s="252" customFormat="1" ht="12.75" x14ac:dyDescent="0.2"/>
    <row r="1633" s="252" customFormat="1" ht="12.75" x14ac:dyDescent="0.2"/>
    <row r="1634" s="252" customFormat="1" ht="12.75" x14ac:dyDescent="0.2"/>
    <row r="1635" s="252" customFormat="1" ht="12.75" x14ac:dyDescent="0.2"/>
    <row r="1636" s="252" customFormat="1" ht="12.75" x14ac:dyDescent="0.2"/>
    <row r="1637" s="252" customFormat="1" ht="12.75" x14ac:dyDescent="0.2"/>
    <row r="1638" s="252" customFormat="1" ht="12.75" x14ac:dyDescent="0.2"/>
    <row r="1639" s="252" customFormat="1" ht="12.75" x14ac:dyDescent="0.2"/>
    <row r="1640" s="252" customFormat="1" ht="12.75" x14ac:dyDescent="0.2"/>
    <row r="1641" s="252" customFormat="1" ht="12.75" x14ac:dyDescent="0.2"/>
    <row r="1642" s="252" customFormat="1" ht="12.75" x14ac:dyDescent="0.2"/>
    <row r="1643" s="252" customFormat="1" ht="12.75" x14ac:dyDescent="0.2"/>
    <row r="1644" s="252" customFormat="1" ht="12.75" x14ac:dyDescent="0.2"/>
    <row r="1645" s="252" customFormat="1" ht="12.75" x14ac:dyDescent="0.2"/>
    <row r="1646" s="252" customFormat="1" ht="12.75" x14ac:dyDescent="0.2"/>
    <row r="1647" s="252" customFormat="1" ht="12.75" x14ac:dyDescent="0.2"/>
    <row r="1648" s="252" customFormat="1" ht="12.75" x14ac:dyDescent="0.2"/>
    <row r="1649" s="252" customFormat="1" ht="12.75" x14ac:dyDescent="0.2"/>
    <row r="1650" s="252" customFormat="1" ht="12.75" x14ac:dyDescent="0.2"/>
    <row r="1651" s="252" customFormat="1" ht="12.75" x14ac:dyDescent="0.2"/>
    <row r="1652" s="252" customFormat="1" ht="12.75" x14ac:dyDescent="0.2"/>
    <row r="1653" s="252" customFormat="1" ht="12.75" x14ac:dyDescent="0.2"/>
    <row r="1654" s="252" customFormat="1" ht="12.75" x14ac:dyDescent="0.2"/>
    <row r="1655" s="252" customFormat="1" ht="12.75" x14ac:dyDescent="0.2"/>
    <row r="1656" s="252" customFormat="1" ht="12.75" x14ac:dyDescent="0.2"/>
    <row r="1657" s="252" customFormat="1" ht="12.75" x14ac:dyDescent="0.2"/>
    <row r="1658" s="252" customFormat="1" ht="12.75" x14ac:dyDescent="0.2"/>
    <row r="1659" s="252" customFormat="1" ht="12.75" x14ac:dyDescent="0.2"/>
    <row r="1660" s="252" customFormat="1" ht="12.75" x14ac:dyDescent="0.2"/>
    <row r="1661" s="252" customFormat="1" ht="12.75" x14ac:dyDescent="0.2"/>
    <row r="1662" s="252" customFormat="1" ht="12.75" x14ac:dyDescent="0.2"/>
    <row r="1663" s="252" customFormat="1" ht="12.75" x14ac:dyDescent="0.2"/>
    <row r="1664" s="252" customFormat="1" ht="12.75" x14ac:dyDescent="0.2"/>
    <row r="1665" s="252" customFormat="1" ht="12.75" x14ac:dyDescent="0.2"/>
    <row r="1666" s="252" customFormat="1" ht="12.75" x14ac:dyDescent="0.2"/>
    <row r="1667" s="252" customFormat="1" ht="12.75" x14ac:dyDescent="0.2"/>
    <row r="1668" s="252" customFormat="1" ht="12.75" x14ac:dyDescent="0.2"/>
    <row r="1669" s="252" customFormat="1" ht="12.75" x14ac:dyDescent="0.2"/>
    <row r="1670" s="252" customFormat="1" ht="12.75" x14ac:dyDescent="0.2"/>
    <row r="1671" s="252" customFormat="1" ht="12.75" x14ac:dyDescent="0.2"/>
    <row r="1672" s="252" customFormat="1" ht="12.75" x14ac:dyDescent="0.2"/>
    <row r="1673" s="252" customFormat="1" ht="12.75" x14ac:dyDescent="0.2"/>
    <row r="1674" s="252" customFormat="1" ht="12.75" x14ac:dyDescent="0.2"/>
    <row r="1675" s="252" customFormat="1" ht="12.75" x14ac:dyDescent="0.2"/>
    <row r="1676" s="252" customFormat="1" ht="12.75" x14ac:dyDescent="0.2"/>
    <row r="1677" s="252" customFormat="1" ht="12.75" x14ac:dyDescent="0.2"/>
    <row r="1678" s="252" customFormat="1" ht="12.75" x14ac:dyDescent="0.2"/>
    <row r="1679" s="252" customFormat="1" ht="12.75" x14ac:dyDescent="0.2"/>
    <row r="1680" s="252" customFormat="1" ht="12.75" x14ac:dyDescent="0.2"/>
    <row r="1681" s="252" customFormat="1" ht="12.75" x14ac:dyDescent="0.2"/>
    <row r="1682" s="252" customFormat="1" ht="12.75" x14ac:dyDescent="0.2"/>
    <row r="1683" s="252" customFormat="1" ht="12.75" x14ac:dyDescent="0.2"/>
    <row r="1684" s="252" customFormat="1" ht="12.75" x14ac:dyDescent="0.2"/>
    <row r="1685" s="252" customFormat="1" ht="12.75" x14ac:dyDescent="0.2"/>
    <row r="1686" s="252" customFormat="1" ht="12.75" x14ac:dyDescent="0.2"/>
    <row r="1687" s="252" customFormat="1" ht="12.75" x14ac:dyDescent="0.2"/>
    <row r="1688" s="252" customFormat="1" ht="12.75" x14ac:dyDescent="0.2"/>
    <row r="1689" s="252" customFormat="1" ht="12.75" x14ac:dyDescent="0.2"/>
    <row r="1690" s="252" customFormat="1" ht="12.75" x14ac:dyDescent="0.2"/>
    <row r="1691" s="252" customFormat="1" ht="12.75" x14ac:dyDescent="0.2"/>
    <row r="1692" s="252" customFormat="1" ht="12.75" x14ac:dyDescent="0.2"/>
    <row r="1693" s="252" customFormat="1" ht="12.75" x14ac:dyDescent="0.2"/>
    <row r="1694" s="252" customFormat="1" ht="12.75" x14ac:dyDescent="0.2"/>
    <row r="1695" s="252" customFormat="1" ht="12.75" x14ac:dyDescent="0.2"/>
    <row r="1696" s="252" customFormat="1" ht="12.75" x14ac:dyDescent="0.2"/>
    <row r="1697" s="252" customFormat="1" ht="12.75" x14ac:dyDescent="0.2"/>
    <row r="1698" s="252" customFormat="1" ht="12.75" x14ac:dyDescent="0.2"/>
    <row r="1699" s="252" customFormat="1" ht="12.75" x14ac:dyDescent="0.2"/>
    <row r="1700" s="252" customFormat="1" ht="12.75" x14ac:dyDescent="0.2"/>
    <row r="1701" s="252" customFormat="1" ht="12.75" x14ac:dyDescent="0.2"/>
    <row r="1702" s="252" customFormat="1" ht="12.75" x14ac:dyDescent="0.2"/>
    <row r="1703" s="252" customFormat="1" ht="12.75" x14ac:dyDescent="0.2"/>
    <row r="1704" s="252" customFormat="1" ht="12.75" x14ac:dyDescent="0.2"/>
    <row r="1705" s="252" customFormat="1" ht="12.75" x14ac:dyDescent="0.2"/>
    <row r="1706" s="252" customFormat="1" ht="12.75" x14ac:dyDescent="0.2"/>
    <row r="1707" s="252" customFormat="1" ht="12.75" x14ac:dyDescent="0.2"/>
    <row r="1708" s="252" customFormat="1" ht="12.75" x14ac:dyDescent="0.2"/>
    <row r="1709" s="252" customFormat="1" ht="12.75" x14ac:dyDescent="0.2"/>
    <row r="1710" s="252" customFormat="1" ht="12.75" x14ac:dyDescent="0.2"/>
    <row r="1711" s="252" customFormat="1" ht="12.75" x14ac:dyDescent="0.2"/>
    <row r="1712" s="252" customFormat="1" ht="12.75" x14ac:dyDescent="0.2"/>
    <row r="1713" s="252" customFormat="1" ht="12.75" x14ac:dyDescent="0.2"/>
    <row r="1714" s="252" customFormat="1" ht="12.75" x14ac:dyDescent="0.2"/>
    <row r="1715" s="252" customFormat="1" ht="12.75" x14ac:dyDescent="0.2"/>
    <row r="1716" s="252" customFormat="1" ht="12.75" x14ac:dyDescent="0.2"/>
    <row r="1717" s="252" customFormat="1" ht="12.75" x14ac:dyDescent="0.2"/>
    <row r="1718" s="252" customFormat="1" ht="12.75" x14ac:dyDescent="0.2"/>
    <row r="1719" s="252" customFormat="1" ht="12.75" x14ac:dyDescent="0.2"/>
    <row r="1720" s="252" customFormat="1" ht="12.75" x14ac:dyDescent="0.2"/>
    <row r="1721" s="252" customFormat="1" ht="12.75" x14ac:dyDescent="0.2"/>
    <row r="1722" s="252" customFormat="1" ht="12.75" x14ac:dyDescent="0.2"/>
    <row r="1723" s="252" customFormat="1" ht="12.75" x14ac:dyDescent="0.2"/>
    <row r="1724" s="252" customFormat="1" ht="12.75" x14ac:dyDescent="0.2"/>
    <row r="1725" s="252" customFormat="1" ht="12.75" x14ac:dyDescent="0.2"/>
    <row r="1726" s="252" customFormat="1" ht="12.75" x14ac:dyDescent="0.2"/>
    <row r="1727" s="252" customFormat="1" ht="12.75" x14ac:dyDescent="0.2"/>
    <row r="1728" s="252" customFormat="1" ht="12.75" x14ac:dyDescent="0.2"/>
    <row r="1729" s="252" customFormat="1" ht="12.75" x14ac:dyDescent="0.2"/>
    <row r="1730" s="252" customFormat="1" ht="12.75" x14ac:dyDescent="0.2"/>
    <row r="1731" s="252" customFormat="1" ht="12.75" x14ac:dyDescent="0.2"/>
    <row r="1732" s="252" customFormat="1" ht="12.75" x14ac:dyDescent="0.2"/>
    <row r="1733" s="252" customFormat="1" ht="12.75" x14ac:dyDescent="0.2"/>
    <row r="1734" s="252" customFormat="1" ht="12.75" x14ac:dyDescent="0.2"/>
    <row r="1735" s="252" customFormat="1" ht="12.75" x14ac:dyDescent="0.2"/>
    <row r="1736" s="252" customFormat="1" ht="12.75" x14ac:dyDescent="0.2"/>
    <row r="1737" s="252" customFormat="1" ht="12.75" x14ac:dyDescent="0.2"/>
    <row r="1738" s="252" customFormat="1" ht="12.75" x14ac:dyDescent="0.2"/>
    <row r="1739" s="252" customFormat="1" ht="12.75" x14ac:dyDescent="0.2"/>
    <row r="1740" s="252" customFormat="1" ht="12.75" x14ac:dyDescent="0.2"/>
    <row r="1741" s="252" customFormat="1" ht="12.75" x14ac:dyDescent="0.2"/>
    <row r="1742" s="252" customFormat="1" ht="12.75" x14ac:dyDescent="0.2"/>
    <row r="1743" s="252" customFormat="1" ht="12.75" x14ac:dyDescent="0.2"/>
    <row r="1744" s="252" customFormat="1" ht="12.75" x14ac:dyDescent="0.2"/>
    <row r="1745" s="252" customFormat="1" ht="12.75" x14ac:dyDescent="0.2"/>
    <row r="1746" s="252" customFormat="1" ht="12.75" x14ac:dyDescent="0.2"/>
    <row r="1747" s="252" customFormat="1" ht="12.75" x14ac:dyDescent="0.2"/>
    <row r="1748" s="252" customFormat="1" ht="12.75" x14ac:dyDescent="0.2"/>
    <row r="1749" s="252" customFormat="1" ht="12.75" x14ac:dyDescent="0.2"/>
    <row r="1750" s="252" customFormat="1" ht="12.75" x14ac:dyDescent="0.2"/>
    <row r="1751" s="252" customFormat="1" ht="12.75" x14ac:dyDescent="0.2"/>
    <row r="1752" s="252" customFormat="1" ht="12.75" x14ac:dyDescent="0.2"/>
    <row r="1753" s="252" customFormat="1" ht="12.75" x14ac:dyDescent="0.2"/>
    <row r="1754" s="252" customFormat="1" ht="12.75" x14ac:dyDescent="0.2"/>
    <row r="1755" s="252" customFormat="1" ht="12.75" x14ac:dyDescent="0.2"/>
    <row r="1756" s="252" customFormat="1" ht="12.75" x14ac:dyDescent="0.2"/>
    <row r="1757" s="252" customFormat="1" ht="12.75" x14ac:dyDescent="0.2"/>
    <row r="1758" s="252" customFormat="1" ht="12.75" x14ac:dyDescent="0.2"/>
    <row r="1759" s="252" customFormat="1" ht="12.75" x14ac:dyDescent="0.2"/>
    <row r="1760" s="252" customFormat="1" ht="12.75" x14ac:dyDescent="0.2"/>
    <row r="1761" s="252" customFormat="1" ht="12.75" x14ac:dyDescent="0.2"/>
    <row r="1762" s="252" customFormat="1" ht="12.75" x14ac:dyDescent="0.2"/>
    <row r="1763" s="252" customFormat="1" ht="12.75" x14ac:dyDescent="0.2"/>
    <row r="1764" s="252" customFormat="1" ht="12.75" x14ac:dyDescent="0.2"/>
    <row r="1765" s="252" customFormat="1" ht="12.75" x14ac:dyDescent="0.2"/>
    <row r="1766" s="252" customFormat="1" ht="12.75" x14ac:dyDescent="0.2"/>
    <row r="1767" s="252" customFormat="1" ht="12.75" x14ac:dyDescent="0.2"/>
    <row r="1768" s="252" customFormat="1" ht="12.75" x14ac:dyDescent="0.2"/>
    <row r="1769" s="252" customFormat="1" ht="12.75" x14ac:dyDescent="0.2"/>
    <row r="1770" s="252" customFormat="1" ht="12.75" x14ac:dyDescent="0.2"/>
    <row r="1771" s="252" customFormat="1" ht="12.75" x14ac:dyDescent="0.2"/>
    <row r="1772" s="252" customFormat="1" ht="12.75" x14ac:dyDescent="0.2"/>
    <row r="1773" s="252" customFormat="1" ht="12.75" x14ac:dyDescent="0.2"/>
    <row r="1774" s="252" customFormat="1" ht="12.75" x14ac:dyDescent="0.2"/>
    <row r="1775" s="252" customFormat="1" ht="12.75" x14ac:dyDescent="0.2"/>
    <row r="1776" s="252" customFormat="1" ht="12.75" x14ac:dyDescent="0.2"/>
    <row r="1777" s="252" customFormat="1" ht="12.75" x14ac:dyDescent="0.2"/>
    <row r="1778" s="252" customFormat="1" ht="12.75" x14ac:dyDescent="0.2"/>
    <row r="1779" s="252" customFormat="1" ht="12.75" x14ac:dyDescent="0.2"/>
    <row r="1780" s="252" customFormat="1" ht="12.75" x14ac:dyDescent="0.2"/>
    <row r="1781" s="252" customFormat="1" ht="12.75" x14ac:dyDescent="0.2"/>
    <row r="1782" s="252" customFormat="1" ht="12.75" x14ac:dyDescent="0.2"/>
    <row r="1783" s="252" customFormat="1" ht="12.75" x14ac:dyDescent="0.2"/>
    <row r="1784" s="252" customFormat="1" ht="12.75" x14ac:dyDescent="0.2"/>
    <row r="1785" s="252" customFormat="1" ht="12.75" x14ac:dyDescent="0.2"/>
    <row r="1786" s="252" customFormat="1" ht="12.75" x14ac:dyDescent="0.2"/>
    <row r="1787" s="252" customFormat="1" ht="12.75" x14ac:dyDescent="0.2"/>
    <row r="1788" s="252" customFormat="1" ht="12.75" x14ac:dyDescent="0.2"/>
    <row r="1789" s="252" customFormat="1" ht="12.75" x14ac:dyDescent="0.2"/>
    <row r="1790" s="252" customFormat="1" ht="12.75" x14ac:dyDescent="0.2"/>
    <row r="1791" s="252" customFormat="1" ht="12.75" x14ac:dyDescent="0.2"/>
    <row r="1792" s="252" customFormat="1" ht="12.75" x14ac:dyDescent="0.2"/>
    <row r="1793" s="252" customFormat="1" ht="12.75" x14ac:dyDescent="0.2"/>
    <row r="1794" s="252" customFormat="1" ht="12.75" x14ac:dyDescent="0.2"/>
    <row r="1795" s="252" customFormat="1" ht="12.75" x14ac:dyDescent="0.2"/>
    <row r="1796" s="252" customFormat="1" ht="12.75" x14ac:dyDescent="0.2"/>
    <row r="1797" s="252" customFormat="1" ht="12.75" x14ac:dyDescent="0.2"/>
    <row r="1798" s="252" customFormat="1" ht="12.75" x14ac:dyDescent="0.2"/>
    <row r="1799" s="252" customFormat="1" ht="12.75" x14ac:dyDescent="0.2"/>
    <row r="1800" s="252" customFormat="1" ht="12.75" x14ac:dyDescent="0.2"/>
    <row r="1801" s="252" customFormat="1" ht="12.75" x14ac:dyDescent="0.2"/>
    <row r="1802" s="252" customFormat="1" ht="12.75" x14ac:dyDescent="0.2"/>
    <row r="1803" s="252" customFormat="1" ht="12.75" x14ac:dyDescent="0.2"/>
    <row r="1804" s="252" customFormat="1" ht="12.75" x14ac:dyDescent="0.2"/>
    <row r="1805" s="252" customFormat="1" ht="12.75" x14ac:dyDescent="0.2"/>
    <row r="1806" s="252" customFormat="1" ht="12.75" x14ac:dyDescent="0.2"/>
    <row r="1807" s="252" customFormat="1" ht="12.75" x14ac:dyDescent="0.2"/>
    <row r="1808" s="252" customFormat="1" ht="12.75" x14ac:dyDescent="0.2"/>
    <row r="1809" s="252" customFormat="1" ht="12.75" x14ac:dyDescent="0.2"/>
    <row r="1810" s="252" customFormat="1" ht="12.75" x14ac:dyDescent="0.2"/>
    <row r="1811" s="252" customFormat="1" ht="12.75" x14ac:dyDescent="0.2"/>
    <row r="1812" s="252" customFormat="1" ht="12.75" x14ac:dyDescent="0.2"/>
    <row r="1813" s="252" customFormat="1" ht="12.75" x14ac:dyDescent="0.2"/>
    <row r="1814" s="252" customFormat="1" ht="12.75" x14ac:dyDescent="0.2"/>
    <row r="1815" s="252" customFormat="1" ht="12.75" x14ac:dyDescent="0.2"/>
    <row r="1816" s="252" customFormat="1" ht="12.75" x14ac:dyDescent="0.2"/>
    <row r="1817" s="252" customFormat="1" ht="12.75" x14ac:dyDescent="0.2"/>
    <row r="1818" s="252" customFormat="1" ht="12.75" x14ac:dyDescent="0.2"/>
    <row r="1819" s="252" customFormat="1" ht="12.75" x14ac:dyDescent="0.2"/>
    <row r="1820" s="252" customFormat="1" ht="12.75" x14ac:dyDescent="0.2"/>
    <row r="1821" s="252" customFormat="1" ht="12.75" x14ac:dyDescent="0.2"/>
    <row r="1822" s="252" customFormat="1" ht="12.75" x14ac:dyDescent="0.2"/>
    <row r="1823" s="252" customFormat="1" ht="12.75" x14ac:dyDescent="0.2"/>
    <row r="1824" s="252" customFormat="1" ht="12.75" x14ac:dyDescent="0.2"/>
    <row r="1825" s="252" customFormat="1" ht="12.75" x14ac:dyDescent="0.2"/>
    <row r="1826" s="252" customFormat="1" ht="12.75" x14ac:dyDescent="0.2"/>
    <row r="1827" s="252" customFormat="1" ht="12.75" x14ac:dyDescent="0.2"/>
    <row r="1828" s="252" customFormat="1" ht="12.75" x14ac:dyDescent="0.2"/>
    <row r="1829" s="252" customFormat="1" ht="12.75" x14ac:dyDescent="0.2"/>
    <row r="1830" s="252" customFormat="1" ht="12.75" x14ac:dyDescent="0.2"/>
    <row r="1831" s="252" customFormat="1" ht="12.75" x14ac:dyDescent="0.2"/>
    <row r="1832" s="252" customFormat="1" ht="12.75" x14ac:dyDescent="0.2"/>
    <row r="1833" s="252" customFormat="1" ht="12.75" x14ac:dyDescent="0.2"/>
    <row r="1834" s="252" customFormat="1" ht="12.75" x14ac:dyDescent="0.2"/>
    <row r="1835" s="252" customFormat="1" ht="12.75" x14ac:dyDescent="0.2"/>
    <row r="1836" s="252" customFormat="1" ht="12.75" x14ac:dyDescent="0.2"/>
    <row r="1837" s="252" customFormat="1" ht="12.75" x14ac:dyDescent="0.2"/>
    <row r="1838" s="252" customFormat="1" ht="12.75" x14ac:dyDescent="0.2"/>
    <row r="1839" s="252" customFormat="1" ht="12.75" x14ac:dyDescent="0.2"/>
    <row r="1840" s="252" customFormat="1" ht="12.75" x14ac:dyDescent="0.2"/>
    <row r="1841" s="252" customFormat="1" ht="12.75" x14ac:dyDescent="0.2"/>
    <row r="1842" s="252" customFormat="1" ht="12.75" x14ac:dyDescent="0.2"/>
    <row r="1843" s="252" customFormat="1" ht="12.75" x14ac:dyDescent="0.2"/>
    <row r="1844" s="252" customFormat="1" ht="12.75" x14ac:dyDescent="0.2"/>
    <row r="1845" s="252" customFormat="1" ht="12.75" x14ac:dyDescent="0.2"/>
    <row r="1846" s="252" customFormat="1" ht="12.75" x14ac:dyDescent="0.2"/>
    <row r="1847" s="252" customFormat="1" ht="12.75" x14ac:dyDescent="0.2"/>
    <row r="1848" s="252" customFormat="1" ht="12.75" x14ac:dyDescent="0.2"/>
    <row r="1849" s="252" customFormat="1" ht="12.75" x14ac:dyDescent="0.2"/>
    <row r="1850" s="252" customFormat="1" ht="12.75" x14ac:dyDescent="0.2"/>
    <row r="1851" s="252" customFormat="1" ht="12.75" x14ac:dyDescent="0.2"/>
    <row r="1852" s="252" customFormat="1" ht="12.75" x14ac:dyDescent="0.2"/>
    <row r="1853" s="252" customFormat="1" ht="12.75" x14ac:dyDescent="0.2"/>
    <row r="1854" s="252" customFormat="1" ht="12.75" x14ac:dyDescent="0.2"/>
    <row r="1855" s="252" customFormat="1" ht="12.75" x14ac:dyDescent="0.2"/>
    <row r="1856" s="252" customFormat="1" ht="12.75" x14ac:dyDescent="0.2"/>
    <row r="1857" s="252" customFormat="1" ht="12.75" x14ac:dyDescent="0.2"/>
    <row r="1858" s="252" customFormat="1" ht="12.75" x14ac:dyDescent="0.2"/>
    <row r="1859" s="252" customFormat="1" ht="12.75" x14ac:dyDescent="0.2"/>
    <row r="1860" s="252" customFormat="1" ht="12.75" x14ac:dyDescent="0.2"/>
    <row r="1861" s="252" customFormat="1" ht="12.75" x14ac:dyDescent="0.2"/>
    <row r="1862" s="252" customFormat="1" ht="12.75" x14ac:dyDescent="0.2"/>
    <row r="1863" s="252" customFormat="1" ht="12.75" x14ac:dyDescent="0.2"/>
    <row r="1864" s="252" customFormat="1" ht="12.75" x14ac:dyDescent="0.2"/>
    <row r="1865" s="252" customFormat="1" ht="12.75" x14ac:dyDescent="0.2"/>
    <row r="1866" s="252" customFormat="1" ht="12.75" x14ac:dyDescent="0.2"/>
    <row r="1867" s="252" customFormat="1" ht="12.75" x14ac:dyDescent="0.2"/>
    <row r="1868" s="252" customFormat="1" ht="12.75" x14ac:dyDescent="0.2"/>
    <row r="1869" s="252" customFormat="1" ht="12.75" x14ac:dyDescent="0.2"/>
    <row r="1870" s="252" customFormat="1" ht="12.75" x14ac:dyDescent="0.2"/>
    <row r="1871" s="252" customFormat="1" ht="12.75" x14ac:dyDescent="0.2"/>
    <row r="1872" s="252" customFormat="1" ht="12.75" x14ac:dyDescent="0.2"/>
    <row r="1873" s="252" customFormat="1" ht="12.75" x14ac:dyDescent="0.2"/>
    <row r="1874" s="252" customFormat="1" ht="12.75" x14ac:dyDescent="0.2"/>
    <row r="1875" s="252" customFormat="1" ht="12.75" x14ac:dyDescent="0.2"/>
    <row r="1876" s="252" customFormat="1" ht="12.75" x14ac:dyDescent="0.2"/>
    <row r="1877" s="252" customFormat="1" ht="12.75" x14ac:dyDescent="0.2"/>
    <row r="1878" s="252" customFormat="1" ht="12.75" x14ac:dyDescent="0.2"/>
    <row r="1879" s="252" customFormat="1" ht="12.75" x14ac:dyDescent="0.2"/>
    <row r="1880" s="252" customFormat="1" ht="12.75" x14ac:dyDescent="0.2"/>
    <row r="1881" s="252" customFormat="1" ht="12.75" x14ac:dyDescent="0.2"/>
    <row r="1882" s="252" customFormat="1" ht="12.75" x14ac:dyDescent="0.2"/>
    <row r="1883" s="252" customFormat="1" ht="12.75" x14ac:dyDescent="0.2"/>
    <row r="1884" s="252" customFormat="1" ht="12.75" x14ac:dyDescent="0.2"/>
    <row r="1885" s="252" customFormat="1" ht="12.75" x14ac:dyDescent="0.2"/>
    <row r="1886" s="252" customFormat="1" ht="12.75" x14ac:dyDescent="0.2"/>
    <row r="1887" s="252" customFormat="1" ht="12.75" x14ac:dyDescent="0.2"/>
    <row r="1888" s="252" customFormat="1" ht="12.75" x14ac:dyDescent="0.2"/>
    <row r="1889" s="252" customFormat="1" ht="12.75" x14ac:dyDescent="0.2"/>
    <row r="1890" s="252" customFormat="1" ht="12.75" x14ac:dyDescent="0.2"/>
    <row r="1891" s="252" customFormat="1" ht="12.75" x14ac:dyDescent="0.2"/>
    <row r="1892" s="252" customFormat="1" ht="12.75" x14ac:dyDescent="0.2"/>
    <row r="1893" s="252" customFormat="1" ht="12.75" x14ac:dyDescent="0.2"/>
    <row r="1894" s="252" customFormat="1" ht="12.75" x14ac:dyDescent="0.2"/>
    <row r="1895" s="252" customFormat="1" ht="12.75" x14ac:dyDescent="0.2"/>
    <row r="1896" s="252" customFormat="1" ht="12.75" x14ac:dyDescent="0.2"/>
    <row r="1897" s="252" customFormat="1" ht="12.75" x14ac:dyDescent="0.2"/>
    <row r="1898" s="252" customFormat="1" ht="12.75" x14ac:dyDescent="0.2"/>
    <row r="1899" s="252" customFormat="1" ht="12.75" x14ac:dyDescent="0.2"/>
    <row r="1900" s="252" customFormat="1" ht="12.75" x14ac:dyDescent="0.2"/>
    <row r="1901" s="252" customFormat="1" ht="12.75" x14ac:dyDescent="0.2"/>
    <row r="1902" s="252" customFormat="1" ht="12.75" x14ac:dyDescent="0.2"/>
    <row r="1903" s="252" customFormat="1" ht="12.75" x14ac:dyDescent="0.2"/>
    <row r="1904" s="252" customFormat="1" ht="12.75" x14ac:dyDescent="0.2"/>
    <row r="1905" s="252" customFormat="1" ht="12.75" x14ac:dyDescent="0.2"/>
    <row r="1906" s="252" customFormat="1" ht="12.75" x14ac:dyDescent="0.2"/>
    <row r="1907" s="252" customFormat="1" ht="12.75" x14ac:dyDescent="0.2"/>
    <row r="1908" s="252" customFormat="1" ht="12.75" x14ac:dyDescent="0.2"/>
    <row r="1909" s="252" customFormat="1" ht="12.75" x14ac:dyDescent="0.2"/>
    <row r="1910" s="252" customFormat="1" ht="12.75" x14ac:dyDescent="0.2"/>
    <row r="1911" s="252" customFormat="1" ht="12.75" x14ac:dyDescent="0.2"/>
    <row r="1912" s="252" customFormat="1" ht="12.75" x14ac:dyDescent="0.2"/>
    <row r="1913" s="252" customFormat="1" ht="12.75" x14ac:dyDescent="0.2"/>
    <row r="1914" s="252" customFormat="1" ht="12.75" x14ac:dyDescent="0.2"/>
    <row r="1915" s="252" customFormat="1" ht="12.75" x14ac:dyDescent="0.2"/>
    <row r="1916" s="252" customFormat="1" ht="12.75" x14ac:dyDescent="0.2"/>
    <row r="1917" s="252" customFormat="1" ht="12.75" x14ac:dyDescent="0.2"/>
    <row r="1918" s="252" customFormat="1" ht="12.75" x14ac:dyDescent="0.2"/>
    <row r="1919" s="252" customFormat="1" ht="12.75" x14ac:dyDescent="0.2"/>
    <row r="1920" s="252" customFormat="1" ht="12.75" x14ac:dyDescent="0.2"/>
    <row r="1921" s="252" customFormat="1" ht="12.75" x14ac:dyDescent="0.2"/>
    <row r="1922" s="252" customFormat="1" ht="12.75" x14ac:dyDescent="0.2"/>
    <row r="1923" s="252" customFormat="1" ht="12.75" x14ac:dyDescent="0.2"/>
    <row r="1924" s="252" customFormat="1" ht="12.75" x14ac:dyDescent="0.2"/>
    <row r="1925" s="252" customFormat="1" ht="12.75" x14ac:dyDescent="0.2"/>
    <row r="1926" s="252" customFormat="1" ht="12.75" x14ac:dyDescent="0.2"/>
    <row r="1927" s="252" customFormat="1" ht="12.75" x14ac:dyDescent="0.2"/>
    <row r="1928" s="252" customFormat="1" ht="12.75" x14ac:dyDescent="0.2"/>
    <row r="1929" s="252" customFormat="1" ht="12.75" x14ac:dyDescent="0.2"/>
    <row r="1930" s="252" customFormat="1" ht="12.75" x14ac:dyDescent="0.2"/>
    <row r="1931" s="252" customFormat="1" ht="12.75" x14ac:dyDescent="0.2"/>
    <row r="1932" s="252" customFormat="1" ht="12.75" x14ac:dyDescent="0.2"/>
    <row r="1933" s="252" customFormat="1" ht="12.75" x14ac:dyDescent="0.2"/>
    <row r="1934" s="252" customFormat="1" ht="12.75" x14ac:dyDescent="0.2"/>
    <row r="1935" s="252" customFormat="1" ht="12.75" x14ac:dyDescent="0.2"/>
    <row r="1936" s="252" customFormat="1" ht="12.75" x14ac:dyDescent="0.2"/>
    <row r="1937" s="252" customFormat="1" ht="12.75" x14ac:dyDescent="0.2"/>
    <row r="1938" s="252" customFormat="1" ht="12.75" x14ac:dyDescent="0.2"/>
    <row r="1939" s="252" customFormat="1" ht="12.75" x14ac:dyDescent="0.2"/>
    <row r="1940" s="252" customFormat="1" ht="12.75" x14ac:dyDescent="0.2"/>
    <row r="1941" s="252" customFormat="1" ht="12.75" x14ac:dyDescent="0.2"/>
    <row r="1942" s="252" customFormat="1" ht="12.75" x14ac:dyDescent="0.2"/>
    <row r="1943" s="252" customFormat="1" ht="12.75" x14ac:dyDescent="0.2"/>
    <row r="1944" s="252" customFormat="1" ht="12.75" x14ac:dyDescent="0.2"/>
    <row r="1945" s="252" customFormat="1" ht="12.75" x14ac:dyDescent="0.2"/>
    <row r="1946" s="252" customFormat="1" ht="12.75" x14ac:dyDescent="0.2"/>
    <row r="1947" s="252" customFormat="1" ht="12.75" x14ac:dyDescent="0.2"/>
    <row r="1948" s="252" customFormat="1" ht="12.75" x14ac:dyDescent="0.2"/>
    <row r="1949" s="252" customFormat="1" ht="12.75" x14ac:dyDescent="0.2"/>
    <row r="1950" s="252" customFormat="1" ht="12.75" x14ac:dyDescent="0.2"/>
    <row r="1951" s="252" customFormat="1" ht="12.75" x14ac:dyDescent="0.2"/>
    <row r="1952" s="252" customFormat="1" ht="12.75" x14ac:dyDescent="0.2"/>
    <row r="1953" s="252" customFormat="1" ht="12.75" x14ac:dyDescent="0.2"/>
    <row r="1954" s="252" customFormat="1" ht="12.75" x14ac:dyDescent="0.2"/>
    <row r="1955" s="252" customFormat="1" ht="12.75" x14ac:dyDescent="0.2"/>
    <row r="1956" s="252" customFormat="1" ht="12.75" x14ac:dyDescent="0.2"/>
    <row r="1957" s="252" customFormat="1" ht="12.75" x14ac:dyDescent="0.2"/>
    <row r="1958" s="252" customFormat="1" ht="12.75" x14ac:dyDescent="0.2"/>
    <row r="1959" s="252" customFormat="1" ht="12.75" x14ac:dyDescent="0.2"/>
    <row r="1960" s="252" customFormat="1" ht="12.75" x14ac:dyDescent="0.2"/>
    <row r="1961" s="252" customFormat="1" ht="12.75" x14ac:dyDescent="0.2"/>
    <row r="1962" s="252" customFormat="1" ht="12.75" x14ac:dyDescent="0.2"/>
    <row r="1963" s="252" customFormat="1" ht="12.75" x14ac:dyDescent="0.2"/>
    <row r="1964" s="252" customFormat="1" ht="12.75" x14ac:dyDescent="0.2"/>
    <row r="1965" s="252" customFormat="1" ht="12.75" x14ac:dyDescent="0.2"/>
    <row r="1966" s="252" customFormat="1" ht="12.75" x14ac:dyDescent="0.2"/>
    <row r="1967" s="252" customFormat="1" ht="12.75" x14ac:dyDescent="0.2"/>
    <row r="1968" s="252" customFormat="1" ht="12.75" x14ac:dyDescent="0.2"/>
    <row r="1969" s="252" customFormat="1" ht="12.75" x14ac:dyDescent="0.2"/>
    <row r="1970" s="252" customFormat="1" ht="12.75" x14ac:dyDescent="0.2"/>
    <row r="1971" s="252" customFormat="1" ht="12.75" x14ac:dyDescent="0.2"/>
    <row r="1972" s="252" customFormat="1" ht="12.75" x14ac:dyDescent="0.2"/>
    <row r="1973" s="252" customFormat="1" ht="12.75" x14ac:dyDescent="0.2"/>
    <row r="1974" s="252" customFormat="1" ht="12.75" x14ac:dyDescent="0.2"/>
    <row r="1975" s="252" customFormat="1" ht="12.75" x14ac:dyDescent="0.2"/>
    <row r="1976" s="252" customFormat="1" ht="12.75" x14ac:dyDescent="0.2"/>
    <row r="1977" s="252" customFormat="1" ht="12.75" x14ac:dyDescent="0.2"/>
    <row r="1978" s="252" customFormat="1" ht="12.75" x14ac:dyDescent="0.2"/>
    <row r="1979" s="252" customFormat="1" ht="12.75" x14ac:dyDescent="0.2"/>
    <row r="1980" s="252" customFormat="1" ht="12.75" x14ac:dyDescent="0.2"/>
    <row r="1981" s="252" customFormat="1" ht="12.75" x14ac:dyDescent="0.2"/>
    <row r="1982" s="252" customFormat="1" ht="12.75" x14ac:dyDescent="0.2"/>
    <row r="1983" s="252" customFormat="1" ht="12.75" x14ac:dyDescent="0.2"/>
    <row r="1984" s="252" customFormat="1" ht="12.75" x14ac:dyDescent="0.2"/>
    <row r="1985" s="252" customFormat="1" ht="12.75" x14ac:dyDescent="0.2"/>
    <row r="1986" s="252" customFormat="1" ht="12.75" x14ac:dyDescent="0.2"/>
    <row r="1987" s="252" customFormat="1" ht="12.75" x14ac:dyDescent="0.2"/>
    <row r="1988" s="252" customFormat="1" ht="12.75" x14ac:dyDescent="0.2"/>
    <row r="1989" s="252" customFormat="1" ht="12.75" x14ac:dyDescent="0.2"/>
    <row r="1990" s="252" customFormat="1" ht="12.75" x14ac:dyDescent="0.2"/>
    <row r="1991" s="252" customFormat="1" ht="12.75" x14ac:dyDescent="0.2"/>
    <row r="1992" s="252" customFormat="1" ht="12.75" x14ac:dyDescent="0.2"/>
    <row r="1993" s="252" customFormat="1" ht="12.75" x14ac:dyDescent="0.2"/>
    <row r="1994" s="252" customFormat="1" ht="12.75" x14ac:dyDescent="0.2"/>
    <row r="1995" s="252" customFormat="1" ht="12.75" x14ac:dyDescent="0.2"/>
    <row r="1996" s="252" customFormat="1" ht="12.75" x14ac:dyDescent="0.2"/>
    <row r="1997" s="252" customFormat="1" ht="12.75" x14ac:dyDescent="0.2"/>
    <row r="1998" s="252" customFormat="1" ht="12.75" x14ac:dyDescent="0.2"/>
    <row r="1999" s="252" customFormat="1" ht="12.75" x14ac:dyDescent="0.2"/>
    <row r="2000" s="252" customFormat="1" ht="12.75" x14ac:dyDescent="0.2"/>
    <row r="2001" s="252" customFormat="1" ht="12.75" x14ac:dyDescent="0.2"/>
    <row r="2002" s="252" customFormat="1" ht="12.75" x14ac:dyDescent="0.2"/>
    <row r="2003" s="252" customFormat="1" ht="12.75" x14ac:dyDescent="0.2"/>
    <row r="2004" s="252" customFormat="1" ht="12.75" x14ac:dyDescent="0.2"/>
    <row r="2005" s="252" customFormat="1" ht="12.75" x14ac:dyDescent="0.2"/>
    <row r="2006" s="252" customFormat="1" ht="12.75" x14ac:dyDescent="0.2"/>
    <row r="2007" s="252" customFormat="1" ht="12.75" x14ac:dyDescent="0.2"/>
    <row r="2008" s="252" customFormat="1" ht="12.75" x14ac:dyDescent="0.2"/>
    <row r="2009" s="252" customFormat="1" ht="12.75" x14ac:dyDescent="0.2"/>
    <row r="2010" s="252" customFormat="1" ht="12.75" x14ac:dyDescent="0.2"/>
    <row r="2011" s="252" customFormat="1" ht="12.75" x14ac:dyDescent="0.2"/>
    <row r="2012" s="252" customFormat="1" ht="12.75" x14ac:dyDescent="0.2"/>
    <row r="2013" s="252" customFormat="1" ht="12.75" x14ac:dyDescent="0.2"/>
    <row r="2014" s="252" customFormat="1" ht="12.75" x14ac:dyDescent="0.2"/>
    <row r="2015" s="252" customFormat="1" ht="12.75" x14ac:dyDescent="0.2"/>
    <row r="2016" s="252" customFormat="1" ht="12.75" x14ac:dyDescent="0.2"/>
    <row r="2017" s="252" customFormat="1" ht="12.75" x14ac:dyDescent="0.2"/>
    <row r="2018" s="252" customFormat="1" ht="12.75" x14ac:dyDescent="0.2"/>
    <row r="2019" s="252" customFormat="1" ht="12.75" x14ac:dyDescent="0.2"/>
    <row r="2020" s="252" customFormat="1" ht="12.75" x14ac:dyDescent="0.2"/>
    <row r="2021" s="252" customFormat="1" ht="12.75" x14ac:dyDescent="0.2"/>
    <row r="2022" s="252" customFormat="1" ht="12.75" x14ac:dyDescent="0.2"/>
    <row r="2023" s="252" customFormat="1" ht="12.75" x14ac:dyDescent="0.2"/>
    <row r="2024" s="252" customFormat="1" ht="12.75" x14ac:dyDescent="0.2"/>
    <row r="2025" s="252" customFormat="1" ht="12.75" x14ac:dyDescent="0.2"/>
    <row r="2026" s="252" customFormat="1" ht="12.75" x14ac:dyDescent="0.2"/>
    <row r="2027" s="252" customFormat="1" ht="12.75" x14ac:dyDescent="0.2"/>
    <row r="2028" s="252" customFormat="1" ht="12.75" x14ac:dyDescent="0.2"/>
    <row r="2029" s="252" customFormat="1" ht="12.75" x14ac:dyDescent="0.2"/>
    <row r="2030" s="252" customFormat="1" ht="12.75" x14ac:dyDescent="0.2"/>
    <row r="2031" s="252" customFormat="1" ht="12.75" x14ac:dyDescent="0.2"/>
    <row r="2032" s="252" customFormat="1" ht="12.75" x14ac:dyDescent="0.2"/>
    <row r="2033" s="252" customFormat="1" ht="12.75" x14ac:dyDescent="0.2"/>
    <row r="2034" s="252" customFormat="1" ht="12.75" x14ac:dyDescent="0.2"/>
    <row r="2035" s="252" customFormat="1" ht="12.75" x14ac:dyDescent="0.2"/>
    <row r="2036" s="252" customFormat="1" ht="12.75" x14ac:dyDescent="0.2"/>
    <row r="2037" s="252" customFormat="1" ht="12.75" x14ac:dyDescent="0.2"/>
    <row r="2038" s="252" customFormat="1" ht="12.75" x14ac:dyDescent="0.2"/>
    <row r="2039" s="252" customFormat="1" ht="12.75" x14ac:dyDescent="0.2"/>
    <row r="2040" s="252" customFormat="1" ht="12.75" x14ac:dyDescent="0.2"/>
    <row r="2041" s="252" customFormat="1" ht="12.75" x14ac:dyDescent="0.2"/>
    <row r="2042" s="252" customFormat="1" ht="12.75" x14ac:dyDescent="0.2"/>
    <row r="2043" s="252" customFormat="1" ht="12.75" x14ac:dyDescent="0.2"/>
    <row r="2044" s="252" customFormat="1" ht="12.75" x14ac:dyDescent="0.2"/>
    <row r="2045" s="252" customFormat="1" ht="12.75" x14ac:dyDescent="0.2"/>
    <row r="2046" s="252" customFormat="1" ht="12.75" x14ac:dyDescent="0.2"/>
    <row r="2047" s="252" customFormat="1" ht="12.75" x14ac:dyDescent="0.2"/>
    <row r="2048" s="252" customFormat="1" ht="12.75" x14ac:dyDescent="0.2"/>
    <row r="2049" s="252" customFormat="1" ht="12.75" x14ac:dyDescent="0.2"/>
    <row r="2050" s="252" customFormat="1" ht="12.75" x14ac:dyDescent="0.2"/>
    <row r="2051" s="252" customFormat="1" ht="12.75" x14ac:dyDescent="0.2"/>
    <row r="2052" s="252" customFormat="1" ht="12.75" x14ac:dyDescent="0.2"/>
    <row r="2053" s="252" customFormat="1" ht="12.75" x14ac:dyDescent="0.2"/>
    <row r="2054" s="252" customFormat="1" ht="12.75" x14ac:dyDescent="0.2"/>
    <row r="2055" s="252" customFormat="1" ht="12.75" x14ac:dyDescent="0.2"/>
    <row r="2056" s="252" customFormat="1" ht="12.75" x14ac:dyDescent="0.2"/>
    <row r="2057" s="252" customFormat="1" ht="12.75" x14ac:dyDescent="0.2"/>
    <row r="2058" s="252" customFormat="1" ht="12.75" x14ac:dyDescent="0.2"/>
    <row r="2059" s="252" customFormat="1" ht="12.75" x14ac:dyDescent="0.2"/>
    <row r="2060" s="252" customFormat="1" ht="12.75" x14ac:dyDescent="0.2"/>
    <row r="2061" s="252" customFormat="1" ht="12.75" x14ac:dyDescent="0.2"/>
    <row r="2062" s="252" customFormat="1" ht="12.75" x14ac:dyDescent="0.2"/>
    <row r="2063" s="252" customFormat="1" ht="12.75" x14ac:dyDescent="0.2"/>
    <row r="2064" s="252" customFormat="1" ht="12.75" x14ac:dyDescent="0.2"/>
    <row r="2065" s="252" customFormat="1" ht="12.75" x14ac:dyDescent="0.2"/>
    <row r="2066" s="252" customFormat="1" ht="12.75" x14ac:dyDescent="0.2"/>
    <row r="2067" s="252" customFormat="1" ht="12.75" x14ac:dyDescent="0.2"/>
    <row r="2068" s="252" customFormat="1" ht="12.75" x14ac:dyDescent="0.2"/>
    <row r="2069" s="252" customFormat="1" ht="12.75" x14ac:dyDescent="0.2"/>
    <row r="2070" s="252" customFormat="1" ht="12.75" x14ac:dyDescent="0.2"/>
    <row r="2071" s="252" customFormat="1" ht="12.75" x14ac:dyDescent="0.2"/>
    <row r="2072" s="252" customFormat="1" ht="12.75" x14ac:dyDescent="0.2"/>
    <row r="2073" s="252" customFormat="1" ht="12.75" x14ac:dyDescent="0.2"/>
    <row r="2074" s="252" customFormat="1" ht="12.75" x14ac:dyDescent="0.2"/>
    <row r="2075" s="252" customFormat="1" ht="12.75" x14ac:dyDescent="0.2"/>
    <row r="2076" s="252" customFormat="1" ht="12.75" x14ac:dyDescent="0.2"/>
    <row r="2077" s="252" customFormat="1" ht="12.75" x14ac:dyDescent="0.2"/>
    <row r="2078" s="252" customFormat="1" ht="12.75" x14ac:dyDescent="0.2"/>
    <row r="2079" s="252" customFormat="1" ht="12.75" x14ac:dyDescent="0.2"/>
    <row r="2080" s="252" customFormat="1" ht="12.75" x14ac:dyDescent="0.2"/>
    <row r="2081" s="252" customFormat="1" ht="12.75" x14ac:dyDescent="0.2"/>
    <row r="2082" s="252" customFormat="1" ht="12.75" x14ac:dyDescent="0.2"/>
    <row r="2083" s="252" customFormat="1" ht="12.75" x14ac:dyDescent="0.2"/>
    <row r="2084" s="252" customFormat="1" ht="12.75" x14ac:dyDescent="0.2"/>
    <row r="2085" s="252" customFormat="1" ht="12.75" x14ac:dyDescent="0.2"/>
    <row r="2086" s="252" customFormat="1" ht="12.75" x14ac:dyDescent="0.2"/>
    <row r="2087" s="252" customFormat="1" ht="12.75" x14ac:dyDescent="0.2"/>
    <row r="2088" s="252" customFormat="1" ht="12.75" x14ac:dyDescent="0.2"/>
    <row r="2089" s="252" customFormat="1" ht="12.75" x14ac:dyDescent="0.2"/>
    <row r="2090" s="252" customFormat="1" ht="12.75" x14ac:dyDescent="0.2"/>
    <row r="2091" s="252" customFormat="1" ht="12.75" x14ac:dyDescent="0.2"/>
    <row r="2092" s="252" customFormat="1" ht="12.75" x14ac:dyDescent="0.2"/>
    <row r="2093" s="252" customFormat="1" ht="12.75" x14ac:dyDescent="0.2"/>
    <row r="2094" s="252" customFormat="1" ht="12.75" x14ac:dyDescent="0.2"/>
    <row r="2095" s="252" customFormat="1" ht="12.75" x14ac:dyDescent="0.2"/>
    <row r="2096" s="252" customFormat="1" ht="12.75" x14ac:dyDescent="0.2"/>
    <row r="2097" s="252" customFormat="1" ht="12.75" x14ac:dyDescent="0.2"/>
    <row r="2098" s="252" customFormat="1" ht="12.75" x14ac:dyDescent="0.2"/>
    <row r="2099" s="252" customFormat="1" ht="12.75" x14ac:dyDescent="0.2"/>
    <row r="2100" s="252" customFormat="1" ht="12.75" x14ac:dyDescent="0.2"/>
    <row r="2101" s="252" customFormat="1" ht="12.75" x14ac:dyDescent="0.2"/>
    <row r="2102" s="252" customFormat="1" ht="12.75" x14ac:dyDescent="0.2"/>
    <row r="2103" s="252" customFormat="1" ht="12.75" x14ac:dyDescent="0.2"/>
    <row r="2104" s="252" customFormat="1" ht="12.75" x14ac:dyDescent="0.2"/>
    <row r="2105" s="252" customFormat="1" ht="12.75" x14ac:dyDescent="0.2"/>
    <row r="2106" s="252" customFormat="1" ht="12.75" x14ac:dyDescent="0.2"/>
    <row r="2107" s="252" customFormat="1" ht="12.75" x14ac:dyDescent="0.2"/>
    <row r="2108" s="252" customFormat="1" ht="12.75" x14ac:dyDescent="0.2"/>
    <row r="2109" s="252" customFormat="1" ht="12.75" x14ac:dyDescent="0.2"/>
    <row r="2110" s="252" customFormat="1" ht="12.75" x14ac:dyDescent="0.2"/>
    <row r="2111" s="252" customFormat="1" ht="12.75" x14ac:dyDescent="0.2"/>
    <row r="2112" s="252" customFormat="1" ht="12.75" x14ac:dyDescent="0.2"/>
    <row r="2113" s="252" customFormat="1" ht="12.75" x14ac:dyDescent="0.2"/>
    <row r="2114" s="252" customFormat="1" ht="12.75" x14ac:dyDescent="0.2"/>
    <row r="2115" s="252" customFormat="1" ht="12.75" x14ac:dyDescent="0.2"/>
    <row r="2116" s="252" customFormat="1" ht="12.75" x14ac:dyDescent="0.2"/>
    <row r="2117" s="252" customFormat="1" ht="12.75" x14ac:dyDescent="0.2"/>
    <row r="2118" s="252" customFormat="1" ht="12.75" x14ac:dyDescent="0.2"/>
    <row r="2119" s="252" customFormat="1" ht="12.75" x14ac:dyDescent="0.2"/>
    <row r="2120" s="252" customFormat="1" ht="12.75" x14ac:dyDescent="0.2"/>
    <row r="2121" s="252" customFormat="1" ht="12.75" x14ac:dyDescent="0.2"/>
    <row r="2122" s="252" customFormat="1" ht="12.75" x14ac:dyDescent="0.2"/>
    <row r="2123" s="252" customFormat="1" ht="12.75" x14ac:dyDescent="0.2"/>
    <row r="2124" s="252" customFormat="1" ht="12.75" x14ac:dyDescent="0.2"/>
    <row r="2125" s="252" customFormat="1" ht="12.75" x14ac:dyDescent="0.2"/>
    <row r="2126" s="252" customFormat="1" ht="12.75" x14ac:dyDescent="0.2"/>
    <row r="2127" s="252" customFormat="1" ht="12.75" x14ac:dyDescent="0.2"/>
    <row r="2128" s="252" customFormat="1" ht="12.75" x14ac:dyDescent="0.2"/>
    <row r="2129" s="252" customFormat="1" ht="12.75" x14ac:dyDescent="0.2"/>
    <row r="2130" s="252" customFormat="1" ht="12.75" x14ac:dyDescent="0.2"/>
    <row r="2131" s="252" customFormat="1" ht="12.75" x14ac:dyDescent="0.2"/>
    <row r="2132" s="252" customFormat="1" ht="12.75" x14ac:dyDescent="0.2"/>
    <row r="2133" s="252" customFormat="1" ht="12.75" x14ac:dyDescent="0.2"/>
    <row r="2134" s="252" customFormat="1" ht="12.75" x14ac:dyDescent="0.2"/>
    <row r="2135" s="252" customFormat="1" ht="12.75" x14ac:dyDescent="0.2"/>
    <row r="2136" s="252" customFormat="1" ht="12.75" x14ac:dyDescent="0.2"/>
    <row r="2137" s="252" customFormat="1" ht="12.75" x14ac:dyDescent="0.2"/>
    <row r="2138" s="252" customFormat="1" ht="12.75" x14ac:dyDescent="0.2"/>
    <row r="2139" s="252" customFormat="1" ht="12.75" x14ac:dyDescent="0.2"/>
    <row r="2140" s="252" customFormat="1" ht="12.75" x14ac:dyDescent="0.2"/>
    <row r="2141" s="252" customFormat="1" ht="12.75" x14ac:dyDescent="0.2"/>
    <row r="2142" s="252" customFormat="1" ht="12.75" x14ac:dyDescent="0.2"/>
    <row r="2143" s="252" customFormat="1" ht="12.75" x14ac:dyDescent="0.2"/>
    <row r="2144" s="252" customFormat="1" ht="12.75" x14ac:dyDescent="0.2"/>
    <row r="2145" s="252" customFormat="1" ht="12.75" x14ac:dyDescent="0.2"/>
    <row r="2146" s="252" customFormat="1" ht="12.75" x14ac:dyDescent="0.2"/>
    <row r="2147" s="252" customFormat="1" ht="12.75" x14ac:dyDescent="0.2"/>
    <row r="2148" s="252" customFormat="1" ht="12.75" x14ac:dyDescent="0.2"/>
    <row r="2149" s="252" customFormat="1" ht="12.75" x14ac:dyDescent="0.2"/>
    <row r="2150" s="252" customFormat="1" ht="12.75" x14ac:dyDescent="0.2"/>
    <row r="2151" s="252" customFormat="1" ht="12.75" x14ac:dyDescent="0.2"/>
    <row r="2152" s="252" customFormat="1" ht="12.75" x14ac:dyDescent="0.2"/>
    <row r="2153" s="252" customFormat="1" ht="12.75" x14ac:dyDescent="0.2"/>
    <row r="2154" s="252" customFormat="1" ht="12.75" x14ac:dyDescent="0.2"/>
    <row r="2155" s="252" customFormat="1" ht="12.75" x14ac:dyDescent="0.2"/>
    <row r="2156" s="252" customFormat="1" ht="12.75" x14ac:dyDescent="0.2"/>
    <row r="2157" s="252" customFormat="1" ht="12.75" x14ac:dyDescent="0.2"/>
    <row r="2158" s="252" customFormat="1" ht="12.75" x14ac:dyDescent="0.2"/>
    <row r="2159" s="252" customFormat="1" ht="12.75" x14ac:dyDescent="0.2"/>
    <row r="2160" s="252" customFormat="1" ht="12.75" x14ac:dyDescent="0.2"/>
    <row r="2161" s="252" customFormat="1" ht="12.75" x14ac:dyDescent="0.2"/>
    <row r="2162" s="252" customFormat="1" ht="12.75" x14ac:dyDescent="0.2"/>
    <row r="2163" s="252" customFormat="1" ht="12.75" x14ac:dyDescent="0.2"/>
    <row r="2164" s="252" customFormat="1" ht="12.75" x14ac:dyDescent="0.2"/>
    <row r="2165" s="252" customFormat="1" ht="12.75" x14ac:dyDescent="0.2"/>
    <row r="2166" s="252" customFormat="1" ht="12.75" x14ac:dyDescent="0.2"/>
    <row r="2167" s="252" customFormat="1" ht="12.75" x14ac:dyDescent="0.2"/>
    <row r="2168" s="252" customFormat="1" ht="12.75" x14ac:dyDescent="0.2"/>
    <row r="2169" s="252" customFormat="1" ht="12.75" x14ac:dyDescent="0.2"/>
    <row r="2170" s="252" customFormat="1" ht="12.75" x14ac:dyDescent="0.2"/>
    <row r="2171" s="252" customFormat="1" ht="12.75" x14ac:dyDescent="0.2"/>
    <row r="2172" s="252" customFormat="1" ht="12.75" x14ac:dyDescent="0.2"/>
    <row r="2173" s="252" customFormat="1" ht="12.75" x14ac:dyDescent="0.2"/>
    <row r="2174" s="252" customFormat="1" ht="12.75" x14ac:dyDescent="0.2"/>
    <row r="2175" s="252" customFormat="1" ht="12.75" x14ac:dyDescent="0.2"/>
    <row r="2176" s="252" customFormat="1" ht="12.75" x14ac:dyDescent="0.2"/>
    <row r="2177" s="252" customFormat="1" ht="12.75" x14ac:dyDescent="0.2"/>
    <row r="2178" s="252" customFormat="1" ht="12.75" x14ac:dyDescent="0.2"/>
    <row r="2179" s="252" customFormat="1" ht="12.75" x14ac:dyDescent="0.2"/>
    <row r="2180" s="252" customFormat="1" ht="12.75" x14ac:dyDescent="0.2"/>
    <row r="2181" s="252" customFormat="1" ht="12.75" x14ac:dyDescent="0.2"/>
    <row r="2182" s="252" customFormat="1" ht="12.75" x14ac:dyDescent="0.2"/>
    <row r="2183" s="252" customFormat="1" ht="12.75" x14ac:dyDescent="0.2"/>
    <row r="2184" s="252" customFormat="1" ht="12.75" x14ac:dyDescent="0.2"/>
    <row r="2185" s="252" customFormat="1" ht="12.75" x14ac:dyDescent="0.2"/>
    <row r="2186" s="252" customFormat="1" ht="12.75" x14ac:dyDescent="0.2"/>
    <row r="2187" s="252" customFormat="1" ht="12.75" x14ac:dyDescent="0.2"/>
    <row r="2188" s="252" customFormat="1" ht="12.75" x14ac:dyDescent="0.2"/>
    <row r="2189" s="252" customFormat="1" ht="12.75" x14ac:dyDescent="0.2"/>
    <row r="2190" s="252" customFormat="1" ht="12.75" x14ac:dyDescent="0.2"/>
    <row r="2191" s="252" customFormat="1" ht="12.75" x14ac:dyDescent="0.2"/>
    <row r="2192" s="252" customFormat="1" ht="12.75" x14ac:dyDescent="0.2"/>
    <row r="2193" s="252" customFormat="1" ht="12.75" x14ac:dyDescent="0.2"/>
    <row r="2194" s="252" customFormat="1" ht="12.75" x14ac:dyDescent="0.2"/>
    <row r="2195" s="252" customFormat="1" ht="12.75" x14ac:dyDescent="0.2"/>
    <row r="2196" s="252" customFormat="1" ht="12.75" x14ac:dyDescent="0.2"/>
    <row r="2197" s="252" customFormat="1" ht="12.75" x14ac:dyDescent="0.2"/>
    <row r="2198" s="252" customFormat="1" ht="12.75" x14ac:dyDescent="0.2"/>
    <row r="2199" s="252" customFormat="1" ht="12.75" x14ac:dyDescent="0.2"/>
    <row r="2200" s="252" customFormat="1" ht="12.75" x14ac:dyDescent="0.2"/>
    <row r="2201" s="252" customFormat="1" ht="12.75" x14ac:dyDescent="0.2"/>
    <row r="2202" s="252" customFormat="1" ht="12.75" x14ac:dyDescent="0.2"/>
    <row r="2203" s="252" customFormat="1" ht="12.75" x14ac:dyDescent="0.2"/>
    <row r="2204" s="252" customFormat="1" ht="12.75" x14ac:dyDescent="0.2"/>
    <row r="2205" s="252" customFormat="1" ht="12.75" x14ac:dyDescent="0.2"/>
    <row r="2206" s="252" customFormat="1" ht="12.75" x14ac:dyDescent="0.2"/>
    <row r="2207" s="252" customFormat="1" ht="12.75" x14ac:dyDescent="0.2"/>
    <row r="2208" s="252" customFormat="1" ht="12.75" x14ac:dyDescent="0.2"/>
    <row r="2209" s="252" customFormat="1" ht="12.75" x14ac:dyDescent="0.2"/>
    <row r="2210" s="252" customFormat="1" ht="12.75" x14ac:dyDescent="0.2"/>
    <row r="2211" s="252" customFormat="1" ht="12.75" x14ac:dyDescent="0.2"/>
    <row r="2212" s="252" customFormat="1" ht="12.75" x14ac:dyDescent="0.2"/>
    <row r="2213" s="252" customFormat="1" ht="12.75" x14ac:dyDescent="0.2"/>
    <row r="2214" s="252" customFormat="1" ht="12.75" x14ac:dyDescent="0.2"/>
    <row r="2215" s="252" customFormat="1" ht="12.75" x14ac:dyDescent="0.2"/>
    <row r="2216" s="252" customFormat="1" ht="12.75" x14ac:dyDescent="0.2"/>
    <row r="2217" s="252" customFormat="1" ht="12.75" x14ac:dyDescent="0.2"/>
    <row r="2218" s="252" customFormat="1" ht="12.75" x14ac:dyDescent="0.2"/>
    <row r="2219" s="252" customFormat="1" ht="12.75" x14ac:dyDescent="0.2"/>
    <row r="2220" s="252" customFormat="1" ht="12.75" x14ac:dyDescent="0.2"/>
    <row r="2221" s="252" customFormat="1" ht="12.75" x14ac:dyDescent="0.2"/>
    <row r="2222" s="252" customFormat="1" ht="12.75" x14ac:dyDescent="0.2"/>
    <row r="2223" s="252" customFormat="1" ht="12.75" x14ac:dyDescent="0.2"/>
    <row r="2224" s="252" customFormat="1" ht="12.75" x14ac:dyDescent="0.2"/>
    <row r="2225" s="252" customFormat="1" ht="12.75" x14ac:dyDescent="0.2"/>
    <row r="2226" s="252" customFormat="1" ht="12.75" x14ac:dyDescent="0.2"/>
    <row r="2227" s="252" customFormat="1" ht="12.75" x14ac:dyDescent="0.2"/>
    <row r="2228" s="252" customFormat="1" ht="12.75" x14ac:dyDescent="0.2"/>
    <row r="2229" s="252" customFormat="1" ht="12.75" x14ac:dyDescent="0.2"/>
    <row r="2230" s="252" customFormat="1" ht="12.75" x14ac:dyDescent="0.2"/>
    <row r="2231" s="252" customFormat="1" ht="12.75" x14ac:dyDescent="0.2"/>
    <row r="2232" s="252" customFormat="1" ht="12.75" x14ac:dyDescent="0.2"/>
    <row r="2233" s="252" customFormat="1" ht="12.75" x14ac:dyDescent="0.2"/>
    <row r="2234" s="252" customFormat="1" ht="12.75" x14ac:dyDescent="0.2"/>
    <row r="2235" s="252" customFormat="1" ht="12.75" x14ac:dyDescent="0.2"/>
    <row r="2236" s="252" customFormat="1" ht="12.75" x14ac:dyDescent="0.2"/>
    <row r="2237" s="252" customFormat="1" ht="12.75" x14ac:dyDescent="0.2"/>
    <row r="2238" s="252" customFormat="1" ht="12.75" x14ac:dyDescent="0.2"/>
    <row r="2239" s="252" customFormat="1" ht="12.75" x14ac:dyDescent="0.2"/>
    <row r="2240" s="252" customFormat="1" ht="12.75" x14ac:dyDescent="0.2"/>
    <row r="2241" s="252" customFormat="1" ht="12.75" x14ac:dyDescent="0.2"/>
    <row r="2242" s="252" customFormat="1" ht="12.75" x14ac:dyDescent="0.2"/>
    <row r="2243" s="252" customFormat="1" ht="12.75" x14ac:dyDescent="0.2"/>
    <row r="2244" s="252" customFormat="1" ht="12.75" x14ac:dyDescent="0.2"/>
    <row r="2245" s="252" customFormat="1" ht="12.75" x14ac:dyDescent="0.2"/>
    <row r="2246" s="252" customFormat="1" ht="12.75" x14ac:dyDescent="0.2"/>
    <row r="2247" s="252" customFormat="1" ht="12.75" x14ac:dyDescent="0.2"/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D744-8FB6-4062-93E3-58FBCC024015}">
  <sheetPr codeName="Sheet9">
    <tabColor rgb="FFFF0000"/>
    <pageSetUpPr fitToPage="1"/>
  </sheetPr>
  <dimension ref="A1:BP1003"/>
  <sheetViews>
    <sheetView view="pageBreakPreview" topLeftCell="A12" zoomScale="70" zoomScaleNormal="80" zoomScaleSheetLayoutView="70" workbookViewId="0">
      <selection activeCell="U15" sqref="U15"/>
    </sheetView>
  </sheetViews>
  <sheetFormatPr defaultColWidth="8.42578125" defaultRowHeight="18" x14ac:dyDescent="0.25"/>
  <cols>
    <col min="1" max="1" width="8.42578125" style="83"/>
    <col min="2" max="2" width="28.7109375" style="83" customWidth="1"/>
    <col min="3" max="3" width="3.5703125" style="83" customWidth="1"/>
    <col min="4" max="5" width="15.7109375" style="83" hidden="1" customWidth="1"/>
    <col min="6" max="15" width="14.7109375" style="83" customWidth="1"/>
    <col min="17" max="16384" width="8.42578125" style="83"/>
  </cols>
  <sheetData>
    <row r="1" spans="2:15" ht="18.75" thickBot="1" x14ac:dyDescent="0.3"/>
    <row r="2" spans="2:15" ht="24" customHeight="1" x14ac:dyDescent="0.3">
      <c r="B2" s="250" t="s">
        <v>122</v>
      </c>
      <c r="C2" s="249"/>
      <c r="D2" s="248"/>
      <c r="E2" s="248"/>
      <c r="F2" s="246"/>
      <c r="G2" s="247"/>
      <c r="H2" s="245"/>
      <c r="I2" s="245"/>
      <c r="J2" s="247"/>
      <c r="K2" s="245"/>
      <c r="L2" s="245"/>
      <c r="M2" s="246"/>
      <c r="N2" s="245"/>
      <c r="O2" s="245"/>
    </row>
    <row r="3" spans="2:15" ht="22.5" customHeight="1" x14ac:dyDescent="0.25">
      <c r="B3" s="244" t="s">
        <v>0</v>
      </c>
      <c r="C3" s="243"/>
      <c r="D3" s="243"/>
      <c r="E3" s="243"/>
      <c r="F3" s="242" t="s">
        <v>1</v>
      </c>
      <c r="G3" s="241" t="s">
        <v>1</v>
      </c>
      <c r="H3" s="241" t="s">
        <v>1</v>
      </c>
      <c r="I3" s="241" t="s">
        <v>1</v>
      </c>
      <c r="J3" s="241" t="s">
        <v>1</v>
      </c>
      <c r="K3" s="241" t="s">
        <v>1</v>
      </c>
      <c r="L3" s="241" t="s">
        <v>1</v>
      </c>
      <c r="M3" s="241" t="s">
        <v>1</v>
      </c>
      <c r="N3" s="241" t="s">
        <v>1</v>
      </c>
      <c r="O3" s="241" t="s">
        <v>1</v>
      </c>
    </row>
    <row r="4" spans="2:15" x14ac:dyDescent="0.25">
      <c r="B4" s="240" t="s">
        <v>66</v>
      </c>
      <c r="C4" s="239"/>
      <c r="D4" s="239"/>
      <c r="E4" s="239"/>
      <c r="F4" s="238" t="s">
        <v>121</v>
      </c>
      <c r="G4" s="237" t="s">
        <v>120</v>
      </c>
      <c r="H4" s="237" t="s">
        <v>119</v>
      </c>
      <c r="I4" s="237" t="s">
        <v>118</v>
      </c>
      <c r="J4" s="237" t="s">
        <v>116</v>
      </c>
      <c r="K4" s="237" t="s">
        <v>117</v>
      </c>
      <c r="L4" s="237" t="s">
        <v>114</v>
      </c>
      <c r="M4" s="237" t="s">
        <v>176</v>
      </c>
      <c r="N4" s="237" t="s">
        <v>115</v>
      </c>
      <c r="O4" s="237" t="s">
        <v>177</v>
      </c>
    </row>
    <row r="5" spans="2:15" x14ac:dyDescent="0.25">
      <c r="B5" s="219" t="s">
        <v>67</v>
      </c>
      <c r="C5" s="94" t="s">
        <v>22</v>
      </c>
      <c r="D5" s="93"/>
      <c r="E5" s="109"/>
      <c r="F5" s="236"/>
      <c r="G5" s="235">
        <v>0.3263888888888889</v>
      </c>
      <c r="H5" s="234"/>
      <c r="I5" s="234"/>
      <c r="J5" s="235">
        <v>0.4513888888888889</v>
      </c>
      <c r="K5" s="234"/>
      <c r="L5" s="234"/>
      <c r="M5" s="103">
        <v>0.58333333333333337</v>
      </c>
      <c r="N5" s="234"/>
      <c r="O5" s="234"/>
    </row>
    <row r="6" spans="2:15" x14ac:dyDescent="0.25">
      <c r="B6" s="217" t="s">
        <v>68</v>
      </c>
      <c r="C6" s="94" t="s">
        <v>24</v>
      </c>
      <c r="D6" s="188">
        <f>TIME(0,13,0)</f>
        <v>9.0277777777777769E-3</v>
      </c>
      <c r="E6" s="186"/>
      <c r="F6" s="233"/>
      <c r="G6" s="231">
        <f t="shared" ref="G6:G17" si="0">G5+$D6</f>
        <v>0.3354166666666667</v>
      </c>
      <c r="H6" s="232"/>
      <c r="I6" s="232"/>
      <c r="J6" s="231">
        <f t="shared" ref="J6:J18" si="1">J5+$D6</f>
        <v>0.4604166666666667</v>
      </c>
      <c r="K6" s="232"/>
      <c r="L6" s="232"/>
      <c r="M6" s="92">
        <f t="shared" ref="M6:M17" si="2">M5+$D6</f>
        <v>0.59236111111111112</v>
      </c>
      <c r="N6" s="232"/>
      <c r="O6" s="232"/>
    </row>
    <row r="7" spans="2:15" x14ac:dyDescent="0.25">
      <c r="B7" s="217" t="s">
        <v>25</v>
      </c>
      <c r="C7" s="94" t="s">
        <v>22</v>
      </c>
      <c r="D7" s="188">
        <f>TIME(0,0,45)</f>
        <v>5.2083333333333333E-4</v>
      </c>
      <c r="E7" s="186"/>
      <c r="F7" s="233"/>
      <c r="G7" s="231">
        <f t="shared" si="0"/>
        <v>0.33593750000000006</v>
      </c>
      <c r="H7" s="232"/>
      <c r="I7" s="232"/>
      <c r="J7" s="231">
        <f t="shared" si="1"/>
        <v>0.46093750000000006</v>
      </c>
      <c r="K7" s="232"/>
      <c r="L7" s="232"/>
      <c r="M7" s="92">
        <f t="shared" si="2"/>
        <v>0.59288194444444442</v>
      </c>
      <c r="N7" s="232"/>
      <c r="O7" s="232"/>
    </row>
    <row r="8" spans="2:15" x14ac:dyDescent="0.25">
      <c r="B8" s="217" t="s">
        <v>69</v>
      </c>
      <c r="C8" s="94" t="s">
        <v>24</v>
      </c>
      <c r="D8" s="188">
        <f>TIME(0,8,30)</f>
        <v>5.9027777777777776E-3</v>
      </c>
      <c r="E8" s="186"/>
      <c r="F8" s="233"/>
      <c r="G8" s="231">
        <f t="shared" si="0"/>
        <v>0.34184027777777781</v>
      </c>
      <c r="H8" s="232"/>
      <c r="I8" s="232"/>
      <c r="J8" s="231">
        <f t="shared" si="1"/>
        <v>0.46684027777777781</v>
      </c>
      <c r="K8" s="232"/>
      <c r="L8" s="232"/>
      <c r="M8" s="92">
        <f t="shared" si="2"/>
        <v>0.59878472222222223</v>
      </c>
      <c r="N8" s="232"/>
      <c r="O8" s="232"/>
    </row>
    <row r="9" spans="2:15" x14ac:dyDescent="0.25">
      <c r="B9" s="217"/>
      <c r="C9" s="94" t="s">
        <v>22</v>
      </c>
      <c r="D9" s="188">
        <f>TIME(0,0,30)</f>
        <v>3.4722222222222224E-4</v>
      </c>
      <c r="E9" s="186"/>
      <c r="F9" s="233"/>
      <c r="G9" s="231">
        <f t="shared" si="0"/>
        <v>0.34218750000000003</v>
      </c>
      <c r="H9" s="232"/>
      <c r="I9" s="232"/>
      <c r="J9" s="231">
        <f t="shared" si="1"/>
        <v>0.46718750000000003</v>
      </c>
      <c r="K9" s="232"/>
      <c r="L9" s="232"/>
      <c r="M9" s="92">
        <f t="shared" si="2"/>
        <v>0.59913194444444451</v>
      </c>
      <c r="N9" s="232"/>
      <c r="O9" s="232"/>
    </row>
    <row r="10" spans="2:15" x14ac:dyDescent="0.25">
      <c r="B10" s="217" t="s">
        <v>70</v>
      </c>
      <c r="C10" s="94" t="s">
        <v>24</v>
      </c>
      <c r="D10" s="188">
        <f>TIME(0,5,15)</f>
        <v>3.6458333333333334E-3</v>
      </c>
      <c r="E10" s="186"/>
      <c r="F10" s="233"/>
      <c r="G10" s="231">
        <f t="shared" si="0"/>
        <v>0.34583333333333338</v>
      </c>
      <c r="H10" s="232"/>
      <c r="I10" s="232"/>
      <c r="J10" s="231">
        <f t="shared" si="1"/>
        <v>0.47083333333333338</v>
      </c>
      <c r="K10" s="232"/>
      <c r="L10" s="232"/>
      <c r="M10" s="92">
        <f t="shared" si="2"/>
        <v>0.60277777777777786</v>
      </c>
      <c r="N10" s="232"/>
      <c r="O10" s="232"/>
    </row>
    <row r="11" spans="2:15" x14ac:dyDescent="0.25">
      <c r="B11" s="217"/>
      <c r="C11" s="94" t="s">
        <v>22</v>
      </c>
      <c r="D11" s="188">
        <f>TIME(0,0,30)</f>
        <v>3.4722222222222224E-4</v>
      </c>
      <c r="E11" s="186"/>
      <c r="F11" s="233"/>
      <c r="G11" s="231">
        <f t="shared" si="0"/>
        <v>0.3461805555555556</v>
      </c>
      <c r="H11" s="232"/>
      <c r="I11" s="232"/>
      <c r="J11" s="231">
        <f t="shared" si="1"/>
        <v>0.4711805555555556</v>
      </c>
      <c r="K11" s="232"/>
      <c r="L11" s="232"/>
      <c r="M11" s="92">
        <f t="shared" si="2"/>
        <v>0.60312500000000013</v>
      </c>
      <c r="N11" s="232"/>
      <c r="O11" s="232"/>
    </row>
    <row r="12" spans="2:15" x14ac:dyDescent="0.25">
      <c r="B12" s="217" t="s">
        <v>71</v>
      </c>
      <c r="C12" s="94" t="s">
        <v>24</v>
      </c>
      <c r="D12" s="188">
        <f>TIME(0,10,15)</f>
        <v>7.1180555555555554E-3</v>
      </c>
      <c r="E12" s="186"/>
      <c r="F12" s="233"/>
      <c r="G12" s="231">
        <f t="shared" si="0"/>
        <v>0.35329861111111116</v>
      </c>
      <c r="H12" s="232"/>
      <c r="I12" s="232"/>
      <c r="J12" s="231">
        <f t="shared" si="1"/>
        <v>0.47829861111111116</v>
      </c>
      <c r="K12" s="232"/>
      <c r="L12" s="232"/>
      <c r="M12" s="92">
        <f t="shared" si="2"/>
        <v>0.61024305555555569</v>
      </c>
      <c r="N12" s="232"/>
      <c r="O12" s="232"/>
    </row>
    <row r="13" spans="2:15" x14ac:dyDescent="0.25">
      <c r="B13" s="217"/>
      <c r="C13" s="94" t="s">
        <v>22</v>
      </c>
      <c r="D13" s="188">
        <f>TIME(0,0,30)</f>
        <v>3.4722222222222224E-4</v>
      </c>
      <c r="E13" s="186"/>
      <c r="F13" s="233"/>
      <c r="G13" s="231">
        <f t="shared" si="0"/>
        <v>0.35364583333333338</v>
      </c>
      <c r="H13" s="232"/>
      <c r="I13" s="232"/>
      <c r="J13" s="231">
        <f t="shared" si="1"/>
        <v>0.47864583333333338</v>
      </c>
      <c r="K13" s="232"/>
      <c r="L13" s="232"/>
      <c r="M13" s="92">
        <f t="shared" si="2"/>
        <v>0.61059027777777797</v>
      </c>
      <c r="N13" s="232"/>
      <c r="O13" s="232"/>
    </row>
    <row r="14" spans="2:15" x14ac:dyDescent="0.25">
      <c r="B14" s="217" t="s">
        <v>72</v>
      </c>
      <c r="C14" s="94" t="s">
        <v>24</v>
      </c>
      <c r="D14" s="188">
        <f>TIME(0,14,30)</f>
        <v>1.0069444444444445E-2</v>
      </c>
      <c r="E14" s="186"/>
      <c r="F14" s="233"/>
      <c r="G14" s="231">
        <f t="shared" si="0"/>
        <v>0.36371527777777785</v>
      </c>
      <c r="H14" s="232"/>
      <c r="I14" s="232"/>
      <c r="J14" s="231">
        <f t="shared" si="1"/>
        <v>0.48871527777777785</v>
      </c>
      <c r="K14" s="232"/>
      <c r="L14" s="232"/>
      <c r="M14" s="92">
        <f t="shared" si="2"/>
        <v>0.62065972222222243</v>
      </c>
      <c r="N14" s="232"/>
      <c r="O14" s="232"/>
    </row>
    <row r="15" spans="2:15" x14ac:dyDescent="0.25">
      <c r="B15" s="217"/>
      <c r="C15" s="94" t="s">
        <v>22</v>
      </c>
      <c r="D15" s="188">
        <f>TIME(0,0,30)</f>
        <v>3.4722222222222224E-4</v>
      </c>
      <c r="E15" s="186"/>
      <c r="F15" s="233"/>
      <c r="G15" s="231">
        <f t="shared" si="0"/>
        <v>0.36406250000000007</v>
      </c>
      <c r="H15" s="232"/>
      <c r="I15" s="232"/>
      <c r="J15" s="231">
        <f t="shared" si="1"/>
        <v>0.48906250000000007</v>
      </c>
      <c r="K15" s="232"/>
      <c r="L15" s="232"/>
      <c r="M15" s="92">
        <f t="shared" si="2"/>
        <v>0.62100694444444471</v>
      </c>
      <c r="N15" s="232"/>
      <c r="O15" s="232"/>
    </row>
    <row r="16" spans="2:15" s="84" customFormat="1" x14ac:dyDescent="0.25">
      <c r="B16" s="217" t="s">
        <v>73</v>
      </c>
      <c r="C16" s="94" t="s">
        <v>24</v>
      </c>
      <c r="D16" s="93">
        <f>TIME(0,14,15)</f>
        <v>9.8958333333333329E-3</v>
      </c>
      <c r="E16" s="109"/>
      <c r="F16" s="227"/>
      <c r="G16" s="231">
        <f t="shared" si="0"/>
        <v>0.37395833333333339</v>
      </c>
      <c r="H16" s="224"/>
      <c r="I16" s="224"/>
      <c r="J16" s="231">
        <f t="shared" si="1"/>
        <v>0.49895833333333339</v>
      </c>
      <c r="K16" s="224"/>
      <c r="L16" s="224"/>
      <c r="M16" s="92">
        <f t="shared" si="2"/>
        <v>0.63090277777777803</v>
      </c>
      <c r="N16" s="225"/>
      <c r="O16" s="224"/>
    </row>
    <row r="17" spans="2:15" s="84" customFormat="1" x14ac:dyDescent="0.25">
      <c r="B17" s="217"/>
      <c r="C17" s="199" t="s">
        <v>22</v>
      </c>
      <c r="D17" s="230">
        <f>TIME(0,0,30)</f>
        <v>3.4722222222222224E-4</v>
      </c>
      <c r="E17" s="109"/>
      <c r="F17" s="227"/>
      <c r="G17" s="229">
        <f t="shared" si="0"/>
        <v>0.37430555555555561</v>
      </c>
      <c r="H17" s="224"/>
      <c r="I17" s="224"/>
      <c r="J17" s="229">
        <f t="shared" si="1"/>
        <v>0.49930555555555561</v>
      </c>
      <c r="K17" s="224"/>
      <c r="L17" s="224"/>
      <c r="M17" s="228">
        <f t="shared" si="2"/>
        <v>0.63125000000000031</v>
      </c>
      <c r="N17" s="225"/>
      <c r="O17" s="224"/>
    </row>
    <row r="18" spans="2:15" s="84" customFormat="1" x14ac:dyDescent="0.25">
      <c r="B18" s="217" t="s">
        <v>74</v>
      </c>
      <c r="C18" s="94" t="s">
        <v>24</v>
      </c>
      <c r="D18" s="93">
        <f>TIME(0,11,0)</f>
        <v>7.6388888888888886E-3</v>
      </c>
      <c r="E18" s="109"/>
      <c r="F18" s="227"/>
      <c r="G18" s="226">
        <f>G17+D18</f>
        <v>0.38194444444444448</v>
      </c>
      <c r="H18" s="224"/>
      <c r="I18" s="224"/>
      <c r="J18" s="229">
        <f t="shared" si="1"/>
        <v>0.50694444444444453</v>
      </c>
      <c r="K18" s="224"/>
      <c r="L18" s="224"/>
      <c r="M18" s="103">
        <f>M17+D18</f>
        <v>0.63888888888888917</v>
      </c>
      <c r="N18" s="225"/>
      <c r="O18" s="224"/>
    </row>
    <row r="19" spans="2:15" s="84" customFormat="1" x14ac:dyDescent="0.25">
      <c r="B19" s="217"/>
      <c r="C19" s="94" t="s">
        <v>22</v>
      </c>
      <c r="D19" s="93">
        <f>TIME(0,1,0)</f>
        <v>6.9444444444444447E-4</v>
      </c>
      <c r="E19" s="93"/>
      <c r="F19" s="161">
        <v>0.2638888888888889</v>
      </c>
      <c r="G19" s="161"/>
      <c r="H19" s="161">
        <v>0.3888888888888889</v>
      </c>
      <c r="I19" s="103"/>
      <c r="J19" s="161"/>
      <c r="K19" s="161">
        <v>0.52083333333333337</v>
      </c>
      <c r="L19" s="103"/>
      <c r="M19" s="161"/>
      <c r="N19" s="161">
        <v>0.64583333333333337</v>
      </c>
      <c r="O19" s="103"/>
    </row>
    <row r="20" spans="2:15" x14ac:dyDescent="0.25">
      <c r="B20" s="217" t="s">
        <v>75</v>
      </c>
      <c r="C20" s="94" t="s">
        <v>24</v>
      </c>
      <c r="D20" s="188">
        <f>TIME(0,5,0)</f>
        <v>3.472222222222222E-3</v>
      </c>
      <c r="E20" s="188"/>
      <c r="F20" s="160">
        <f t="shared" ref="F20:F25" si="3">F19+$D20</f>
        <v>0.2673611111111111</v>
      </c>
      <c r="G20" s="92"/>
      <c r="H20" s="92">
        <f t="shared" ref="H20:H25" si="4">H19+$D20</f>
        <v>0.3923611111111111</v>
      </c>
      <c r="I20" s="96"/>
      <c r="J20" s="92"/>
      <c r="K20" s="92">
        <f t="shared" ref="K20:K25" si="5">K19+$D20</f>
        <v>0.52430555555555558</v>
      </c>
      <c r="L20" s="96"/>
      <c r="M20" s="92"/>
      <c r="N20" s="160">
        <f t="shared" ref="N20:N25" si="6">N19+$D20</f>
        <v>0.64930555555555558</v>
      </c>
      <c r="O20" s="96"/>
    </row>
    <row r="21" spans="2:15" x14ac:dyDescent="0.25">
      <c r="B21" s="217"/>
      <c r="C21" s="94" t="s">
        <v>22</v>
      </c>
      <c r="D21" s="188">
        <f>TIME(0,0,30)</f>
        <v>3.4722222222222224E-4</v>
      </c>
      <c r="E21" s="188"/>
      <c r="F21" s="160">
        <f t="shared" si="3"/>
        <v>0.26770833333333333</v>
      </c>
      <c r="G21" s="92"/>
      <c r="H21" s="92">
        <f t="shared" si="4"/>
        <v>0.39270833333333333</v>
      </c>
      <c r="I21" s="96"/>
      <c r="J21" s="92"/>
      <c r="K21" s="92">
        <f t="shared" si="5"/>
        <v>0.52465277777777786</v>
      </c>
      <c r="L21" s="96"/>
      <c r="M21" s="92"/>
      <c r="N21" s="160">
        <f t="shared" si="6"/>
        <v>0.64965277777777786</v>
      </c>
      <c r="O21" s="96"/>
    </row>
    <row r="22" spans="2:15" x14ac:dyDescent="0.25">
      <c r="B22" s="217" t="s">
        <v>76</v>
      </c>
      <c r="C22" s="94" t="s">
        <v>24</v>
      </c>
      <c r="D22" s="188">
        <f>TIME(0,5,0)</f>
        <v>3.472222222222222E-3</v>
      </c>
      <c r="E22" s="188"/>
      <c r="F22" s="160">
        <f t="shared" si="3"/>
        <v>0.27118055555555554</v>
      </c>
      <c r="G22" s="92"/>
      <c r="H22" s="92">
        <f t="shared" si="4"/>
        <v>0.39618055555555554</v>
      </c>
      <c r="I22" s="96"/>
      <c r="J22" s="92"/>
      <c r="K22" s="92">
        <f t="shared" si="5"/>
        <v>0.52812500000000007</v>
      </c>
      <c r="L22" s="96"/>
      <c r="M22" s="92"/>
      <c r="N22" s="92">
        <f t="shared" si="6"/>
        <v>0.65312500000000007</v>
      </c>
      <c r="O22" s="96"/>
    </row>
    <row r="23" spans="2:15" x14ac:dyDescent="0.25">
      <c r="B23" s="217"/>
      <c r="C23" s="94" t="s">
        <v>22</v>
      </c>
      <c r="D23" s="188">
        <f>TIME(0,0,30)</f>
        <v>3.4722222222222224E-4</v>
      </c>
      <c r="E23" s="188"/>
      <c r="F23" s="160">
        <f t="shared" si="3"/>
        <v>0.27152777777777776</v>
      </c>
      <c r="G23" s="92"/>
      <c r="H23" s="92">
        <f t="shared" si="4"/>
        <v>0.39652777777777776</v>
      </c>
      <c r="I23" s="96"/>
      <c r="J23" s="92"/>
      <c r="K23" s="92">
        <f t="shared" si="5"/>
        <v>0.52847222222222234</v>
      </c>
      <c r="L23" s="96"/>
      <c r="M23" s="92"/>
      <c r="N23" s="92">
        <f t="shared" si="6"/>
        <v>0.65347222222222234</v>
      </c>
      <c r="O23" s="96"/>
    </row>
    <row r="24" spans="2:15" x14ac:dyDescent="0.25">
      <c r="B24" s="217" t="s">
        <v>77</v>
      </c>
      <c r="C24" s="94" t="s">
        <v>24</v>
      </c>
      <c r="D24" s="188">
        <f>TIME(0,7,0)</f>
        <v>4.8611111111111112E-3</v>
      </c>
      <c r="E24" s="188"/>
      <c r="F24" s="160">
        <f t="shared" si="3"/>
        <v>0.27638888888888885</v>
      </c>
      <c r="G24" s="92"/>
      <c r="H24" s="92">
        <f t="shared" si="4"/>
        <v>0.40138888888888885</v>
      </c>
      <c r="I24" s="96"/>
      <c r="J24" s="92"/>
      <c r="K24" s="92">
        <f t="shared" si="5"/>
        <v>0.53333333333333344</v>
      </c>
      <c r="L24" s="96"/>
      <c r="M24" s="92"/>
      <c r="N24" s="92">
        <f t="shared" si="6"/>
        <v>0.65833333333333344</v>
      </c>
      <c r="O24" s="96"/>
    </row>
    <row r="25" spans="2:15" x14ac:dyDescent="0.25">
      <c r="B25" s="213"/>
      <c r="C25" s="132" t="s">
        <v>22</v>
      </c>
      <c r="D25" s="223">
        <f>TIME(0,0,30)</f>
        <v>3.4722222222222224E-4</v>
      </c>
      <c r="E25" s="223"/>
      <c r="F25" s="222">
        <f t="shared" si="3"/>
        <v>0.27673611111111107</v>
      </c>
      <c r="G25" s="221"/>
      <c r="H25" s="221">
        <f t="shared" si="4"/>
        <v>0.40173611111111107</v>
      </c>
      <c r="I25" s="220"/>
      <c r="J25" s="221"/>
      <c r="K25" s="221">
        <f t="shared" si="5"/>
        <v>0.53368055555555571</v>
      </c>
      <c r="L25" s="220"/>
      <c r="M25" s="221"/>
      <c r="N25" s="221">
        <f t="shared" si="6"/>
        <v>0.65868055555555571</v>
      </c>
      <c r="O25" s="220"/>
    </row>
    <row r="26" spans="2:15" x14ac:dyDescent="0.25">
      <c r="B26" s="219"/>
      <c r="C26" s="147"/>
      <c r="D26" s="188"/>
      <c r="E26" s="188"/>
      <c r="F26" s="218"/>
      <c r="G26" s="218"/>
      <c r="H26" s="218"/>
      <c r="I26" s="218"/>
      <c r="J26" s="218"/>
      <c r="K26" s="218"/>
      <c r="L26" s="218"/>
      <c r="M26" s="218"/>
      <c r="N26" s="192"/>
      <c r="O26" s="218"/>
    </row>
    <row r="27" spans="2:15" x14ac:dyDescent="0.25">
      <c r="B27" s="217" t="s">
        <v>65</v>
      </c>
      <c r="C27" s="118" t="s">
        <v>22</v>
      </c>
      <c r="D27" s="188"/>
      <c r="E27" s="188"/>
      <c r="F27" s="116"/>
      <c r="G27" s="116"/>
      <c r="H27" s="116"/>
      <c r="I27" s="134">
        <v>0.42708333333333331</v>
      </c>
      <c r="J27" s="116"/>
      <c r="K27" s="116"/>
      <c r="L27" s="134">
        <v>0.5625</v>
      </c>
      <c r="M27" s="116"/>
      <c r="N27" s="116"/>
      <c r="O27" s="134">
        <v>0.6875</v>
      </c>
    </row>
    <row r="28" spans="2:15" x14ac:dyDescent="0.25">
      <c r="B28" s="217" t="s">
        <v>78</v>
      </c>
      <c r="C28" s="118" t="s">
        <v>22</v>
      </c>
      <c r="D28" s="164">
        <f>TIME(0,7,0)</f>
        <v>4.8611111111111112E-3</v>
      </c>
      <c r="E28" s="164"/>
      <c r="F28" s="116"/>
      <c r="G28" s="116"/>
      <c r="H28" s="116"/>
      <c r="I28" s="115">
        <f t="shared" ref="I28:I38" si="7">I27+$D28</f>
        <v>0.43194444444444441</v>
      </c>
      <c r="J28" s="116"/>
      <c r="K28" s="116"/>
      <c r="L28" s="115">
        <f t="shared" ref="L28:L38" si="8">L27+$D28</f>
        <v>0.56736111111111109</v>
      </c>
      <c r="M28" s="116"/>
      <c r="N28" s="116"/>
      <c r="O28" s="115">
        <f t="shared" ref="O28:O38" si="9">O27+$D28</f>
        <v>0.69236111111111109</v>
      </c>
    </row>
    <row r="29" spans="2:15" x14ac:dyDescent="0.25">
      <c r="B29" s="217" t="s">
        <v>79</v>
      </c>
      <c r="C29" s="118" t="s">
        <v>22</v>
      </c>
      <c r="D29" s="164">
        <f>TIME(0,6,0)</f>
        <v>4.1666666666666666E-3</v>
      </c>
      <c r="E29" s="164"/>
      <c r="F29" s="116"/>
      <c r="G29" s="116"/>
      <c r="H29" s="116"/>
      <c r="I29" s="115">
        <f t="shared" si="7"/>
        <v>0.43611111111111106</v>
      </c>
      <c r="J29" s="116"/>
      <c r="K29" s="116"/>
      <c r="L29" s="115">
        <f t="shared" si="8"/>
        <v>0.57152777777777775</v>
      </c>
      <c r="M29" s="116"/>
      <c r="N29" s="116"/>
      <c r="O29" s="115">
        <f t="shared" si="9"/>
        <v>0.69652777777777775</v>
      </c>
    </row>
    <row r="30" spans="2:15" x14ac:dyDescent="0.25">
      <c r="B30" s="217" t="s">
        <v>80</v>
      </c>
      <c r="C30" s="118" t="s">
        <v>22</v>
      </c>
      <c r="D30" s="164">
        <f>TIME(0,12,0)</f>
        <v>8.3333333333333332E-3</v>
      </c>
      <c r="E30" s="164"/>
      <c r="F30" s="116"/>
      <c r="G30" s="116"/>
      <c r="H30" s="116"/>
      <c r="I30" s="115">
        <f t="shared" si="7"/>
        <v>0.44444444444444442</v>
      </c>
      <c r="J30" s="116"/>
      <c r="K30" s="116"/>
      <c r="L30" s="115">
        <f t="shared" si="8"/>
        <v>0.57986111111111105</v>
      </c>
      <c r="M30" s="116"/>
      <c r="N30" s="116"/>
      <c r="O30" s="115">
        <f t="shared" si="9"/>
        <v>0.70486111111111105</v>
      </c>
    </row>
    <row r="31" spans="2:15" ht="18.75" thickBot="1" x14ac:dyDescent="0.3">
      <c r="B31" s="217" t="s">
        <v>81</v>
      </c>
      <c r="C31" s="118" t="s">
        <v>22</v>
      </c>
      <c r="D31" s="164">
        <f>TIME(0,12,0)</f>
        <v>8.3333333333333332E-3</v>
      </c>
      <c r="E31" s="164"/>
      <c r="F31" s="116"/>
      <c r="G31" s="116"/>
      <c r="H31" s="116"/>
      <c r="I31" s="216">
        <f t="shared" si="7"/>
        <v>0.45277777777777778</v>
      </c>
      <c r="J31" s="116"/>
      <c r="K31" s="116"/>
      <c r="L31" s="216">
        <f t="shared" si="8"/>
        <v>0.58819444444444435</v>
      </c>
      <c r="M31" s="116"/>
      <c r="N31" s="116"/>
      <c r="O31" s="216">
        <f t="shared" si="9"/>
        <v>0.71319444444444435</v>
      </c>
    </row>
    <row r="32" spans="2:15" ht="18.75" thickTop="1" x14ac:dyDescent="0.25">
      <c r="B32" s="214" t="s">
        <v>113</v>
      </c>
      <c r="C32" s="118" t="s">
        <v>24</v>
      </c>
      <c r="D32" s="164">
        <f>TIME(0,8,0)</f>
        <v>5.5555555555555558E-3</v>
      </c>
      <c r="E32" s="164"/>
      <c r="F32" s="116"/>
      <c r="G32" s="116"/>
      <c r="H32" s="116"/>
      <c r="I32" s="215">
        <f t="shared" si="7"/>
        <v>0.45833333333333331</v>
      </c>
      <c r="J32" s="116"/>
      <c r="K32" s="116"/>
      <c r="L32" s="215">
        <f t="shared" si="8"/>
        <v>0.59374999999999989</v>
      </c>
      <c r="M32" s="116"/>
      <c r="N32" s="116"/>
      <c r="O32" s="215">
        <f t="shared" si="9"/>
        <v>0.71874999999999989</v>
      </c>
    </row>
    <row r="33" spans="1:68" x14ac:dyDescent="0.25">
      <c r="B33" s="214" t="s">
        <v>83</v>
      </c>
      <c r="C33" s="118" t="s">
        <v>22</v>
      </c>
      <c r="D33" s="164">
        <f>TIME(0,6,0)</f>
        <v>4.1666666666666666E-3</v>
      </c>
      <c r="E33" s="164"/>
      <c r="F33" s="116"/>
      <c r="G33" s="116"/>
      <c r="H33" s="116"/>
      <c r="I33" s="115">
        <f t="shared" si="7"/>
        <v>0.46249999999999997</v>
      </c>
      <c r="J33" s="116"/>
      <c r="K33" s="116"/>
      <c r="L33" s="115">
        <f t="shared" si="8"/>
        <v>0.59791666666666654</v>
      </c>
      <c r="M33" s="116"/>
      <c r="N33" s="116"/>
      <c r="O33" s="115">
        <f t="shared" si="9"/>
        <v>0.72291666666666654</v>
      </c>
    </row>
    <row r="34" spans="1:68" x14ac:dyDescent="0.25">
      <c r="B34" s="214"/>
      <c r="C34" s="118" t="s">
        <v>24</v>
      </c>
      <c r="D34" s="164">
        <f>TIME(0,0,15)</f>
        <v>1.7361111111111112E-4</v>
      </c>
      <c r="E34" s="164"/>
      <c r="F34" s="116"/>
      <c r="G34" s="116"/>
      <c r="H34" s="116"/>
      <c r="I34" s="115">
        <f t="shared" si="7"/>
        <v>0.4626736111111111</v>
      </c>
      <c r="J34" s="116"/>
      <c r="K34" s="116"/>
      <c r="L34" s="115">
        <f t="shared" si="8"/>
        <v>0.59809027777777768</v>
      </c>
      <c r="M34" s="116"/>
      <c r="N34" s="116"/>
      <c r="O34" s="115">
        <f t="shared" si="9"/>
        <v>0.72309027777777768</v>
      </c>
    </row>
    <row r="35" spans="1:68" x14ac:dyDescent="0.25">
      <c r="B35" s="214" t="s">
        <v>84</v>
      </c>
      <c r="C35" s="118" t="s">
        <v>22</v>
      </c>
      <c r="D35" s="164">
        <f>TIME(0,7,0)</f>
        <v>4.8611111111111112E-3</v>
      </c>
      <c r="E35" s="164"/>
      <c r="F35" s="116"/>
      <c r="G35" s="116"/>
      <c r="H35" s="116"/>
      <c r="I35" s="115">
        <f t="shared" si="7"/>
        <v>0.4675347222222222</v>
      </c>
      <c r="J35" s="116"/>
      <c r="K35" s="116"/>
      <c r="L35" s="115">
        <f t="shared" si="8"/>
        <v>0.60295138888888877</v>
      </c>
      <c r="M35" s="116"/>
      <c r="N35" s="116"/>
      <c r="O35" s="115">
        <f t="shared" si="9"/>
        <v>0.72795138888888877</v>
      </c>
    </row>
    <row r="36" spans="1:68" x14ac:dyDescent="0.25">
      <c r="B36" s="214"/>
      <c r="C36" s="118" t="s">
        <v>24</v>
      </c>
      <c r="D36" s="164">
        <f>TIME(0,0,15)</f>
        <v>1.7361111111111112E-4</v>
      </c>
      <c r="E36" s="164"/>
      <c r="F36" s="116"/>
      <c r="G36" s="116"/>
      <c r="H36" s="116"/>
      <c r="I36" s="115">
        <f t="shared" si="7"/>
        <v>0.46770833333333334</v>
      </c>
      <c r="J36" s="116"/>
      <c r="K36" s="116"/>
      <c r="L36" s="115">
        <f t="shared" si="8"/>
        <v>0.60312499999999991</v>
      </c>
      <c r="M36" s="116"/>
      <c r="N36" s="116"/>
      <c r="O36" s="115">
        <f t="shared" si="9"/>
        <v>0.72812499999999991</v>
      </c>
    </row>
    <row r="37" spans="1:68" x14ac:dyDescent="0.25">
      <c r="B37" s="214" t="s">
        <v>85</v>
      </c>
      <c r="C37" s="118" t="s">
        <v>22</v>
      </c>
      <c r="D37" s="164">
        <f>TIME(0,9,0)</f>
        <v>6.2500000000000003E-3</v>
      </c>
      <c r="E37" s="164"/>
      <c r="F37" s="116"/>
      <c r="G37" s="116"/>
      <c r="H37" s="116"/>
      <c r="I37" s="115">
        <f t="shared" si="7"/>
        <v>0.47395833333333331</v>
      </c>
      <c r="J37" s="116"/>
      <c r="K37" s="116"/>
      <c r="L37" s="115">
        <f t="shared" si="8"/>
        <v>0.60937499999999989</v>
      </c>
      <c r="M37" s="116"/>
      <c r="N37" s="116"/>
      <c r="O37" s="115">
        <f t="shared" si="9"/>
        <v>0.73437499999999989</v>
      </c>
    </row>
    <row r="38" spans="1:68" x14ac:dyDescent="0.25">
      <c r="B38" s="214"/>
      <c r="C38" s="118" t="s">
        <v>24</v>
      </c>
      <c r="D38" s="164">
        <f>TIME(0,0,30)</f>
        <v>3.4722222222222224E-4</v>
      </c>
      <c r="E38" s="164"/>
      <c r="F38" s="116"/>
      <c r="G38" s="116"/>
      <c r="H38" s="116"/>
      <c r="I38" s="115">
        <f t="shared" si="7"/>
        <v>0.47430555555555554</v>
      </c>
      <c r="J38" s="116"/>
      <c r="K38" s="116"/>
      <c r="L38" s="115">
        <f t="shared" si="8"/>
        <v>0.60972222222222217</v>
      </c>
      <c r="M38" s="116"/>
      <c r="N38" s="116"/>
      <c r="O38" s="115">
        <f t="shared" si="9"/>
        <v>0.73472222222222217</v>
      </c>
    </row>
    <row r="39" spans="1:68" s="84" customFormat="1" x14ac:dyDescent="0.25">
      <c r="B39" s="213" t="s">
        <v>86</v>
      </c>
      <c r="C39" s="94" t="s">
        <v>24</v>
      </c>
      <c r="D39" s="164">
        <f>TIME(0,8,0)</f>
        <v>5.5555555555555558E-3</v>
      </c>
      <c r="E39" s="93">
        <f>TIME(0,12,30)</f>
        <v>8.6805555555555559E-3</v>
      </c>
      <c r="F39" s="125">
        <f>F25+$D39</f>
        <v>0.28229166666666661</v>
      </c>
      <c r="G39" s="125"/>
      <c r="H39" s="125">
        <f>H25+$D39</f>
        <v>0.40729166666666661</v>
      </c>
      <c r="I39" s="115">
        <f>I38+$E39</f>
        <v>0.48298611111111112</v>
      </c>
      <c r="J39" s="125"/>
      <c r="K39" s="125">
        <f>K25+$D39</f>
        <v>0.53923611111111125</v>
      </c>
      <c r="L39" s="115">
        <f>L38+$E39</f>
        <v>0.61840277777777775</v>
      </c>
      <c r="M39" s="125"/>
      <c r="N39" s="125">
        <f>N25+$D39</f>
        <v>0.66423611111111125</v>
      </c>
      <c r="O39" s="115">
        <f>O38+$E39</f>
        <v>0.74340277777777775</v>
      </c>
    </row>
    <row r="40" spans="1:68" s="206" customFormat="1" x14ac:dyDescent="0.25">
      <c r="A40" s="212"/>
      <c r="B40" s="211" t="s">
        <v>89</v>
      </c>
      <c r="C40" s="210"/>
      <c r="D40" s="164">
        <f>TIME(0,6,0)</f>
        <v>4.1666666666666666E-3</v>
      </c>
      <c r="E40" s="188"/>
      <c r="F40" s="209" t="s">
        <v>112</v>
      </c>
      <c r="G40" s="209"/>
      <c r="H40" s="209" t="s">
        <v>112</v>
      </c>
      <c r="I40" s="208" t="s">
        <v>88</v>
      </c>
      <c r="J40" s="209"/>
      <c r="K40" s="209" t="s">
        <v>112</v>
      </c>
      <c r="L40" s="208" t="s">
        <v>111</v>
      </c>
      <c r="M40" s="209"/>
      <c r="N40" s="209" t="s">
        <v>112</v>
      </c>
      <c r="O40" s="208" t="s">
        <v>111</v>
      </c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</row>
    <row r="41" spans="1:68" s="202" customFormat="1" x14ac:dyDescent="0.25">
      <c r="A41" s="84"/>
      <c r="B41" s="205" t="s">
        <v>86</v>
      </c>
      <c r="C41" s="204" t="s">
        <v>22</v>
      </c>
      <c r="D41" s="164">
        <f>TIME(0,0,15)</f>
        <v>1.7361111111111112E-4</v>
      </c>
      <c r="E41" s="188"/>
      <c r="F41" s="203">
        <f>F39+$D41</f>
        <v>0.28246527777777775</v>
      </c>
      <c r="G41" s="203"/>
      <c r="H41" s="203">
        <f>H39+$D41</f>
        <v>0.40746527777777775</v>
      </c>
      <c r="I41" s="203"/>
      <c r="J41" s="203"/>
      <c r="K41" s="203">
        <f>K39+$D41</f>
        <v>0.53940972222222239</v>
      </c>
      <c r="L41" s="203"/>
      <c r="M41" s="203"/>
      <c r="N41" s="203">
        <f>N39+$D41</f>
        <v>0.66440972222222239</v>
      </c>
      <c r="O41" s="203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</row>
    <row r="42" spans="1:68" x14ac:dyDescent="0.25">
      <c r="B42" s="95" t="s">
        <v>90</v>
      </c>
      <c r="C42" s="94" t="s">
        <v>24</v>
      </c>
      <c r="D42" s="188">
        <f>TIME(0,5,15)</f>
        <v>3.6458333333333334E-3</v>
      </c>
      <c r="E42" s="188"/>
      <c r="F42" s="115">
        <f t="shared" ref="F42:F65" si="10">F41+$D42</f>
        <v>0.28611111111111109</v>
      </c>
      <c r="G42" s="116"/>
      <c r="H42" s="116">
        <f t="shared" ref="H42:H65" si="11">H41+$D42</f>
        <v>0.41111111111111109</v>
      </c>
      <c r="I42" s="116"/>
      <c r="J42" s="116"/>
      <c r="K42" s="116">
        <f t="shared" ref="K42:K65" si="12">K41+$D42</f>
        <v>0.54305555555555574</v>
      </c>
      <c r="L42" s="116"/>
      <c r="M42" s="116"/>
      <c r="N42" s="116">
        <f t="shared" ref="N42:N65" si="13">N41+$D42</f>
        <v>0.66805555555555574</v>
      </c>
      <c r="O42" s="116"/>
    </row>
    <row r="43" spans="1:68" x14ac:dyDescent="0.25">
      <c r="B43" s="95"/>
      <c r="C43" s="94" t="s">
        <v>22</v>
      </c>
      <c r="D43" s="188">
        <f>TIME(0,0,30)</f>
        <v>3.4722222222222224E-4</v>
      </c>
      <c r="E43" s="188"/>
      <c r="F43" s="115">
        <f t="shared" si="10"/>
        <v>0.28645833333333331</v>
      </c>
      <c r="G43" s="116"/>
      <c r="H43" s="116">
        <f t="shared" si="11"/>
        <v>0.41145833333333331</v>
      </c>
      <c r="I43" s="116"/>
      <c r="J43" s="116"/>
      <c r="K43" s="116">
        <f t="shared" si="12"/>
        <v>0.54340277777777801</v>
      </c>
      <c r="L43" s="116"/>
      <c r="M43" s="116"/>
      <c r="N43" s="116">
        <f t="shared" si="13"/>
        <v>0.66840277777777801</v>
      </c>
      <c r="O43" s="116"/>
    </row>
    <row r="44" spans="1:68" x14ac:dyDescent="0.25">
      <c r="B44" s="95" t="s">
        <v>91</v>
      </c>
      <c r="C44" s="94" t="s">
        <v>24</v>
      </c>
      <c r="D44" s="188">
        <f>TIME(0,0,0)</f>
        <v>0</v>
      </c>
      <c r="E44" s="188"/>
      <c r="F44" s="115">
        <f t="shared" si="10"/>
        <v>0.28645833333333331</v>
      </c>
      <c r="G44" s="116"/>
      <c r="H44" s="116">
        <f t="shared" si="11"/>
        <v>0.41145833333333331</v>
      </c>
      <c r="I44" s="116"/>
      <c r="J44" s="116"/>
      <c r="K44" s="116">
        <f t="shared" si="12"/>
        <v>0.54340277777777801</v>
      </c>
      <c r="L44" s="116"/>
      <c r="M44" s="116"/>
      <c r="N44" s="116">
        <f t="shared" si="13"/>
        <v>0.66840277777777801</v>
      </c>
      <c r="O44" s="116"/>
    </row>
    <row r="45" spans="1:68" x14ac:dyDescent="0.25">
      <c r="B45" s="95"/>
      <c r="C45" s="94" t="s">
        <v>22</v>
      </c>
      <c r="D45" s="188">
        <f>TIME(0,0,30)</f>
        <v>3.4722222222222224E-4</v>
      </c>
      <c r="E45" s="188"/>
      <c r="F45" s="115">
        <f t="shared" si="10"/>
        <v>0.28680555555555554</v>
      </c>
      <c r="G45" s="116"/>
      <c r="H45" s="116">
        <f t="shared" si="11"/>
        <v>0.41180555555555554</v>
      </c>
      <c r="I45" s="116"/>
      <c r="J45" s="116"/>
      <c r="K45" s="116">
        <f t="shared" si="12"/>
        <v>0.54375000000000029</v>
      </c>
      <c r="L45" s="116"/>
      <c r="M45" s="116"/>
      <c r="N45" s="116">
        <f t="shared" si="13"/>
        <v>0.66875000000000029</v>
      </c>
      <c r="O45" s="116"/>
    </row>
    <row r="46" spans="1:68" x14ac:dyDescent="0.25">
      <c r="B46" s="95" t="s">
        <v>92</v>
      </c>
      <c r="C46" s="94" t="s">
        <v>24</v>
      </c>
      <c r="D46" s="188">
        <f>TIME(0,5,15)</f>
        <v>3.6458333333333334E-3</v>
      </c>
      <c r="E46" s="188"/>
      <c r="F46" s="115">
        <f t="shared" si="10"/>
        <v>0.29045138888888888</v>
      </c>
      <c r="G46" s="116"/>
      <c r="H46" s="116">
        <f t="shared" si="11"/>
        <v>0.41545138888888888</v>
      </c>
      <c r="I46" s="116"/>
      <c r="J46" s="116"/>
      <c r="K46" s="116">
        <f t="shared" si="12"/>
        <v>0.54739583333333364</v>
      </c>
      <c r="L46" s="116"/>
      <c r="M46" s="116"/>
      <c r="N46" s="116">
        <f t="shared" si="13"/>
        <v>0.67239583333333364</v>
      </c>
      <c r="O46" s="116"/>
    </row>
    <row r="47" spans="1:68" x14ac:dyDescent="0.25">
      <c r="B47" s="95"/>
      <c r="C47" s="94" t="s">
        <v>22</v>
      </c>
      <c r="D47" s="188">
        <f>TIME(0,0,30)</f>
        <v>3.4722222222222224E-4</v>
      </c>
      <c r="E47" s="188"/>
      <c r="F47" s="115">
        <f t="shared" si="10"/>
        <v>0.2907986111111111</v>
      </c>
      <c r="G47" s="116"/>
      <c r="H47" s="116">
        <f t="shared" si="11"/>
        <v>0.4157986111111111</v>
      </c>
      <c r="I47" s="116"/>
      <c r="J47" s="116"/>
      <c r="K47" s="116">
        <f t="shared" si="12"/>
        <v>0.54774305555555591</v>
      </c>
      <c r="L47" s="116"/>
      <c r="M47" s="116"/>
      <c r="N47" s="116">
        <f t="shared" si="13"/>
        <v>0.67274305555555591</v>
      </c>
      <c r="O47" s="116"/>
    </row>
    <row r="48" spans="1:68" x14ac:dyDescent="0.25">
      <c r="B48" s="95" t="s">
        <v>93</v>
      </c>
      <c r="C48" s="94" t="s">
        <v>24</v>
      </c>
      <c r="D48" s="188">
        <f>TIME(0,3,45)</f>
        <v>2.6041666666666665E-3</v>
      </c>
      <c r="E48" s="188"/>
      <c r="F48" s="115">
        <f t="shared" si="10"/>
        <v>0.29340277777777779</v>
      </c>
      <c r="G48" s="116"/>
      <c r="H48" s="116">
        <f t="shared" si="11"/>
        <v>0.41840277777777779</v>
      </c>
      <c r="I48" s="116"/>
      <c r="J48" s="116"/>
      <c r="K48" s="116">
        <f t="shared" si="12"/>
        <v>0.55034722222222254</v>
      </c>
      <c r="L48" s="116"/>
      <c r="M48" s="116"/>
      <c r="N48" s="116">
        <f t="shared" si="13"/>
        <v>0.67534722222222254</v>
      </c>
      <c r="O48" s="116"/>
    </row>
    <row r="49" spans="2:15" x14ac:dyDescent="0.25">
      <c r="B49" s="95"/>
      <c r="C49" s="94" t="s">
        <v>22</v>
      </c>
      <c r="D49" s="188">
        <f>TIME(0,0,30)</f>
        <v>3.4722222222222224E-4</v>
      </c>
      <c r="E49" s="188"/>
      <c r="F49" s="115">
        <f t="shared" si="10"/>
        <v>0.29375000000000001</v>
      </c>
      <c r="G49" s="116"/>
      <c r="H49" s="116">
        <f t="shared" si="11"/>
        <v>0.41875000000000001</v>
      </c>
      <c r="I49" s="116"/>
      <c r="J49" s="116"/>
      <c r="K49" s="116">
        <f t="shared" si="12"/>
        <v>0.55069444444444482</v>
      </c>
      <c r="L49" s="116"/>
      <c r="M49" s="116"/>
      <c r="N49" s="116">
        <f t="shared" si="13"/>
        <v>0.67569444444444482</v>
      </c>
      <c r="O49" s="116"/>
    </row>
    <row r="50" spans="2:15" x14ac:dyDescent="0.25">
      <c r="B50" s="95" t="s">
        <v>94</v>
      </c>
      <c r="C50" s="94" t="s">
        <v>24</v>
      </c>
      <c r="D50" s="188">
        <f>TIME(0,2,0)</f>
        <v>1.3888888888888889E-3</v>
      </c>
      <c r="E50" s="188"/>
      <c r="F50" s="115">
        <f t="shared" si="10"/>
        <v>0.2951388888888889</v>
      </c>
      <c r="G50" s="116"/>
      <c r="H50" s="116">
        <f t="shared" si="11"/>
        <v>0.4201388888888889</v>
      </c>
      <c r="I50" s="116"/>
      <c r="J50" s="116"/>
      <c r="K50" s="116">
        <f t="shared" si="12"/>
        <v>0.5520833333333337</v>
      </c>
      <c r="L50" s="116"/>
      <c r="M50" s="116"/>
      <c r="N50" s="116">
        <f t="shared" si="13"/>
        <v>0.6770833333333337</v>
      </c>
      <c r="O50" s="116"/>
    </row>
    <row r="51" spans="2:15" x14ac:dyDescent="0.25">
      <c r="B51" s="95"/>
      <c r="C51" s="94" t="s">
        <v>22</v>
      </c>
      <c r="D51" s="188">
        <f>TIME(0,0,30)</f>
        <v>3.4722222222222224E-4</v>
      </c>
      <c r="E51" s="188"/>
      <c r="F51" s="115">
        <f t="shared" si="10"/>
        <v>0.29548611111111112</v>
      </c>
      <c r="G51" s="116"/>
      <c r="H51" s="116">
        <f t="shared" si="11"/>
        <v>0.42048611111111112</v>
      </c>
      <c r="I51" s="116"/>
      <c r="J51" s="116"/>
      <c r="K51" s="116">
        <f t="shared" si="12"/>
        <v>0.55243055555555598</v>
      </c>
      <c r="L51" s="116"/>
      <c r="M51" s="116"/>
      <c r="N51" s="116">
        <f t="shared" si="13"/>
        <v>0.67743055555555598</v>
      </c>
      <c r="O51" s="116"/>
    </row>
    <row r="52" spans="2:15" x14ac:dyDescent="0.25">
      <c r="B52" s="95" t="s">
        <v>95</v>
      </c>
      <c r="C52" s="94" t="s">
        <v>24</v>
      </c>
      <c r="D52" s="188">
        <f>TIME(0,5,0)</f>
        <v>3.472222222222222E-3</v>
      </c>
      <c r="E52" s="188"/>
      <c r="F52" s="115">
        <f t="shared" si="10"/>
        <v>0.29895833333333333</v>
      </c>
      <c r="G52" s="116"/>
      <c r="H52" s="116">
        <f t="shared" si="11"/>
        <v>0.42395833333333333</v>
      </c>
      <c r="I52" s="116"/>
      <c r="J52" s="116"/>
      <c r="K52" s="116">
        <f t="shared" si="12"/>
        <v>0.55590277777777819</v>
      </c>
      <c r="L52" s="116"/>
      <c r="M52" s="116"/>
      <c r="N52" s="116">
        <f t="shared" si="13"/>
        <v>0.68090277777777819</v>
      </c>
      <c r="O52" s="116"/>
    </row>
    <row r="53" spans="2:15" x14ac:dyDescent="0.25">
      <c r="B53" s="95"/>
      <c r="C53" s="94" t="s">
        <v>22</v>
      </c>
      <c r="D53" s="188">
        <f>TIME(0,0,30)</f>
        <v>3.4722222222222224E-4</v>
      </c>
      <c r="E53" s="188"/>
      <c r="F53" s="115">
        <f t="shared" si="10"/>
        <v>0.29930555555555555</v>
      </c>
      <c r="G53" s="116"/>
      <c r="H53" s="116">
        <f t="shared" si="11"/>
        <v>0.42430555555555555</v>
      </c>
      <c r="I53" s="116"/>
      <c r="J53" s="116"/>
      <c r="K53" s="116">
        <f t="shared" si="12"/>
        <v>0.55625000000000047</v>
      </c>
      <c r="L53" s="116"/>
      <c r="M53" s="116"/>
      <c r="N53" s="116">
        <f t="shared" si="13"/>
        <v>0.68125000000000047</v>
      </c>
      <c r="O53" s="116"/>
    </row>
    <row r="54" spans="2:15" x14ac:dyDescent="0.25">
      <c r="B54" s="95" t="s">
        <v>96</v>
      </c>
      <c r="C54" s="94" t="s">
        <v>24</v>
      </c>
      <c r="D54" s="93">
        <f>TIME(0,6,15)</f>
        <v>4.340277777777778E-3</v>
      </c>
      <c r="E54" s="93"/>
      <c r="F54" s="115">
        <f t="shared" si="10"/>
        <v>0.30364583333333334</v>
      </c>
      <c r="G54" s="116"/>
      <c r="H54" s="116">
        <f t="shared" si="11"/>
        <v>0.42864583333333334</v>
      </c>
      <c r="I54" s="116"/>
      <c r="J54" s="116"/>
      <c r="K54" s="116">
        <f t="shared" si="12"/>
        <v>0.56059027777777826</v>
      </c>
      <c r="L54" s="116"/>
      <c r="M54" s="116"/>
      <c r="N54" s="116">
        <f t="shared" si="13"/>
        <v>0.68559027777777826</v>
      </c>
      <c r="O54" s="116"/>
    </row>
    <row r="55" spans="2:15" x14ac:dyDescent="0.25">
      <c r="B55" s="95"/>
      <c r="C55" s="94" t="s">
        <v>22</v>
      </c>
      <c r="D55" s="188">
        <f>TIME(0,0,30)</f>
        <v>3.4722222222222224E-4</v>
      </c>
      <c r="E55" s="188"/>
      <c r="F55" s="115">
        <f t="shared" si="10"/>
        <v>0.30399305555555556</v>
      </c>
      <c r="G55" s="116"/>
      <c r="H55" s="116">
        <f t="shared" si="11"/>
        <v>0.42899305555555556</v>
      </c>
      <c r="I55" s="116"/>
      <c r="J55" s="116"/>
      <c r="K55" s="116">
        <f t="shared" si="12"/>
        <v>0.56093750000000053</v>
      </c>
      <c r="L55" s="116"/>
      <c r="M55" s="116"/>
      <c r="N55" s="116">
        <f t="shared" si="13"/>
        <v>0.68593750000000053</v>
      </c>
      <c r="O55" s="116"/>
    </row>
    <row r="56" spans="2:15" hidden="1" x14ac:dyDescent="0.25">
      <c r="B56" s="95" t="s">
        <v>97</v>
      </c>
      <c r="C56" s="94" t="s">
        <v>24</v>
      </c>
      <c r="D56" s="188">
        <f>TIME(0,0,0)</f>
        <v>0</v>
      </c>
      <c r="E56" s="188"/>
      <c r="F56" s="115">
        <f t="shared" si="10"/>
        <v>0.30399305555555556</v>
      </c>
      <c r="G56" s="116"/>
      <c r="H56" s="116">
        <f t="shared" si="11"/>
        <v>0.42899305555555556</v>
      </c>
      <c r="I56" s="116"/>
      <c r="J56" s="116"/>
      <c r="K56" s="116">
        <f t="shared" si="12"/>
        <v>0.56093750000000053</v>
      </c>
      <c r="L56" s="116"/>
      <c r="M56" s="116"/>
      <c r="N56" s="116">
        <f t="shared" si="13"/>
        <v>0.68593750000000053</v>
      </c>
      <c r="O56" s="116"/>
    </row>
    <row r="57" spans="2:15" hidden="1" x14ac:dyDescent="0.25">
      <c r="B57" s="95"/>
      <c r="C57" s="94" t="s">
        <v>22</v>
      </c>
      <c r="D57" s="188">
        <f>TIME(0,0,30)</f>
        <v>3.4722222222222224E-4</v>
      </c>
      <c r="E57" s="188"/>
      <c r="F57" s="115">
        <f t="shared" si="10"/>
        <v>0.30434027777777778</v>
      </c>
      <c r="G57" s="116"/>
      <c r="H57" s="116">
        <f t="shared" si="11"/>
        <v>0.42934027777777778</v>
      </c>
      <c r="I57" s="116"/>
      <c r="J57" s="116"/>
      <c r="K57" s="116">
        <f t="shared" si="12"/>
        <v>0.56128472222222281</v>
      </c>
      <c r="L57" s="116"/>
      <c r="M57" s="116"/>
      <c r="N57" s="116">
        <f t="shared" si="13"/>
        <v>0.68628472222222281</v>
      </c>
      <c r="O57" s="116"/>
    </row>
    <row r="58" spans="2:15" x14ac:dyDescent="0.25">
      <c r="B58" s="95" t="s">
        <v>98</v>
      </c>
      <c r="C58" s="94" t="s">
        <v>24</v>
      </c>
      <c r="D58" s="188">
        <f>TIME(0,2,30)</f>
        <v>1.736111111111111E-3</v>
      </c>
      <c r="E58" s="188"/>
      <c r="F58" s="115">
        <f t="shared" si="10"/>
        <v>0.30607638888888888</v>
      </c>
      <c r="G58" s="116"/>
      <c r="H58" s="116">
        <f t="shared" si="11"/>
        <v>0.43107638888888888</v>
      </c>
      <c r="I58" s="116"/>
      <c r="J58" s="116"/>
      <c r="K58" s="116">
        <f t="shared" si="12"/>
        <v>0.56302083333333397</v>
      </c>
      <c r="L58" s="116"/>
      <c r="M58" s="116"/>
      <c r="N58" s="116">
        <f t="shared" si="13"/>
        <v>0.68802083333333397</v>
      </c>
      <c r="O58" s="116"/>
    </row>
    <row r="59" spans="2:15" x14ac:dyDescent="0.25">
      <c r="B59" s="95"/>
      <c r="C59" s="94" t="s">
        <v>22</v>
      </c>
      <c r="D59" s="188">
        <f>TIME(0,0,45)</f>
        <v>5.2083333333333333E-4</v>
      </c>
      <c r="E59" s="188"/>
      <c r="F59" s="115">
        <f t="shared" si="10"/>
        <v>0.30659722222222224</v>
      </c>
      <c r="G59" s="116"/>
      <c r="H59" s="116">
        <f t="shared" si="11"/>
        <v>0.43159722222222224</v>
      </c>
      <c r="I59" s="116"/>
      <c r="J59" s="116"/>
      <c r="K59" s="116">
        <f t="shared" si="12"/>
        <v>0.56354166666666727</v>
      </c>
      <c r="L59" s="116"/>
      <c r="M59" s="116"/>
      <c r="N59" s="116">
        <f t="shared" si="13"/>
        <v>0.68854166666666727</v>
      </c>
      <c r="O59" s="116"/>
    </row>
    <row r="60" spans="2:15" x14ac:dyDescent="0.25">
      <c r="B60" s="95" t="s">
        <v>99</v>
      </c>
      <c r="C60" s="94" t="s">
        <v>24</v>
      </c>
      <c r="D60" s="188">
        <f>TIME(0,2,30)</f>
        <v>1.736111111111111E-3</v>
      </c>
      <c r="E60" s="188"/>
      <c r="F60" s="115">
        <f t="shared" si="10"/>
        <v>0.30833333333333335</v>
      </c>
      <c r="G60" s="116"/>
      <c r="H60" s="116">
        <f t="shared" si="11"/>
        <v>0.43333333333333335</v>
      </c>
      <c r="I60" s="116"/>
      <c r="J60" s="116"/>
      <c r="K60" s="116">
        <f t="shared" si="12"/>
        <v>0.56527777777777843</v>
      </c>
      <c r="L60" s="116"/>
      <c r="M60" s="116"/>
      <c r="N60" s="116">
        <f t="shared" si="13"/>
        <v>0.69027777777777843</v>
      </c>
      <c r="O60" s="116"/>
    </row>
    <row r="61" spans="2:15" x14ac:dyDescent="0.25">
      <c r="B61" s="95"/>
      <c r="C61" s="94" t="s">
        <v>22</v>
      </c>
      <c r="D61" s="188">
        <f>TIME(0,0,30)</f>
        <v>3.4722222222222224E-4</v>
      </c>
      <c r="E61" s="188"/>
      <c r="F61" s="115">
        <f t="shared" si="10"/>
        <v>0.30868055555555557</v>
      </c>
      <c r="G61" s="116"/>
      <c r="H61" s="116">
        <f t="shared" si="11"/>
        <v>0.43368055555555557</v>
      </c>
      <c r="I61" s="116"/>
      <c r="J61" s="116"/>
      <c r="K61" s="116">
        <f t="shared" si="12"/>
        <v>0.56562500000000071</v>
      </c>
      <c r="L61" s="116"/>
      <c r="M61" s="116"/>
      <c r="N61" s="116">
        <f t="shared" si="13"/>
        <v>0.69062500000000071</v>
      </c>
      <c r="O61" s="116"/>
    </row>
    <row r="62" spans="2:15" s="84" customFormat="1" x14ac:dyDescent="0.25">
      <c r="B62" s="95" t="s">
        <v>26</v>
      </c>
      <c r="C62" s="94" t="s">
        <v>24</v>
      </c>
      <c r="D62" s="93">
        <f>TIME(0,1,30)</f>
        <v>1.0416666666666667E-3</v>
      </c>
      <c r="E62" s="93"/>
      <c r="F62" s="134">
        <f t="shared" si="10"/>
        <v>0.30972222222222223</v>
      </c>
      <c r="G62" s="135"/>
      <c r="H62" s="135">
        <f t="shared" si="11"/>
        <v>0.43472222222222223</v>
      </c>
      <c r="I62" s="135"/>
      <c r="J62" s="135"/>
      <c r="K62" s="135">
        <f t="shared" si="12"/>
        <v>0.56666666666666743</v>
      </c>
      <c r="L62" s="135"/>
      <c r="M62" s="135"/>
      <c r="N62" s="135">
        <f t="shared" si="13"/>
        <v>0.69166666666666743</v>
      </c>
      <c r="O62" s="135"/>
    </row>
    <row r="63" spans="2:15" s="84" customFormat="1" x14ac:dyDescent="0.25">
      <c r="B63" s="95"/>
      <c r="C63" s="94" t="s">
        <v>22</v>
      </c>
      <c r="D63" s="93">
        <f>TIME(0,1,0)</f>
        <v>6.9444444444444447E-4</v>
      </c>
      <c r="E63" s="93"/>
      <c r="F63" s="134">
        <f t="shared" si="10"/>
        <v>0.31041666666666667</v>
      </c>
      <c r="G63" s="135"/>
      <c r="H63" s="135">
        <f t="shared" si="11"/>
        <v>0.43541666666666667</v>
      </c>
      <c r="I63" s="135"/>
      <c r="J63" s="135"/>
      <c r="K63" s="135">
        <f t="shared" si="12"/>
        <v>0.56736111111111187</v>
      </c>
      <c r="L63" s="135"/>
      <c r="M63" s="135"/>
      <c r="N63" s="135">
        <f t="shared" si="13"/>
        <v>0.69236111111111187</v>
      </c>
      <c r="O63" s="135"/>
    </row>
    <row r="64" spans="2:15" x14ac:dyDescent="0.25">
      <c r="B64" s="95" t="s">
        <v>23</v>
      </c>
      <c r="C64" s="94" t="s">
        <v>24</v>
      </c>
      <c r="D64" s="188">
        <f>TIME(0,3,0)</f>
        <v>2.0833333333333333E-3</v>
      </c>
      <c r="E64" s="188"/>
      <c r="F64" s="115">
        <f t="shared" si="10"/>
        <v>0.3125</v>
      </c>
      <c r="G64" s="116"/>
      <c r="H64" s="116">
        <f t="shared" si="11"/>
        <v>0.4375</v>
      </c>
      <c r="I64" s="116"/>
      <c r="J64" s="116"/>
      <c r="K64" s="116">
        <f t="shared" si="12"/>
        <v>0.5694444444444452</v>
      </c>
      <c r="L64" s="116"/>
      <c r="M64" s="116"/>
      <c r="N64" s="116">
        <f t="shared" si="13"/>
        <v>0.6944444444444452</v>
      </c>
      <c r="O64" s="116"/>
    </row>
    <row r="65" spans="1:68" s="195" customFormat="1" x14ac:dyDescent="0.25">
      <c r="A65" s="201"/>
      <c r="B65" s="200"/>
      <c r="C65" s="199" t="s">
        <v>22</v>
      </c>
      <c r="D65" s="198">
        <f>TIME(0,0,45)</f>
        <v>5.2083333333333333E-4</v>
      </c>
      <c r="E65" s="197"/>
      <c r="F65" s="196">
        <f t="shared" si="10"/>
        <v>0.31302083333333336</v>
      </c>
      <c r="G65" s="196"/>
      <c r="H65" s="196">
        <f t="shared" si="11"/>
        <v>0.43802083333333336</v>
      </c>
      <c r="I65" s="196"/>
      <c r="J65" s="196"/>
      <c r="K65" s="196">
        <f t="shared" si="12"/>
        <v>0.5699652777777785</v>
      </c>
      <c r="L65" s="196"/>
      <c r="M65" s="196"/>
      <c r="N65" s="196">
        <f t="shared" si="13"/>
        <v>0.6949652777777785</v>
      </c>
      <c r="O65" s="196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</row>
    <row r="66" spans="1:68" hidden="1" x14ac:dyDescent="0.25">
      <c r="B66" s="95" t="s">
        <v>100</v>
      </c>
      <c r="C66" s="94" t="s">
        <v>24</v>
      </c>
      <c r="D66" s="188">
        <f>TIME(0,3,0)</f>
        <v>2.0833333333333333E-3</v>
      </c>
      <c r="E66" s="188"/>
      <c r="F66" s="193"/>
      <c r="G66" s="193"/>
      <c r="H66" s="194"/>
      <c r="I66" s="194"/>
      <c r="J66" s="193"/>
      <c r="K66" s="194"/>
      <c r="L66" s="194"/>
      <c r="M66" s="193"/>
      <c r="N66" s="194"/>
      <c r="O66" s="194"/>
    </row>
    <row r="67" spans="1:68" hidden="1" x14ac:dyDescent="0.25">
      <c r="B67" s="95"/>
      <c r="C67" s="94" t="s">
        <v>22</v>
      </c>
      <c r="D67" s="188">
        <f>TIME(0,0,30)</f>
        <v>3.4722222222222224E-4</v>
      </c>
      <c r="E67" s="188"/>
      <c r="F67" s="193"/>
      <c r="G67" s="193"/>
      <c r="H67" s="192"/>
      <c r="I67" s="192"/>
      <c r="J67" s="193"/>
      <c r="K67" s="192"/>
      <c r="L67" s="192"/>
      <c r="M67" s="193"/>
      <c r="N67" s="192"/>
      <c r="O67" s="192"/>
    </row>
    <row r="68" spans="1:68" hidden="1" x14ac:dyDescent="0.25">
      <c r="B68" s="95" t="s">
        <v>101</v>
      </c>
      <c r="C68" s="94" t="s">
        <v>24</v>
      </c>
      <c r="D68" s="188">
        <f>TIME(0,2,30)</f>
        <v>1.736111111111111E-3</v>
      </c>
      <c r="E68" s="188"/>
      <c r="F68" s="193"/>
      <c r="G68" s="193"/>
      <c r="H68" s="192"/>
      <c r="I68" s="192"/>
      <c r="J68" s="193"/>
      <c r="K68" s="192"/>
      <c r="L68" s="192"/>
      <c r="M68" s="193"/>
      <c r="N68" s="192"/>
      <c r="O68" s="192"/>
    </row>
    <row r="69" spans="1:68" hidden="1" x14ac:dyDescent="0.25">
      <c r="B69" s="95"/>
      <c r="C69" s="94" t="s">
        <v>22</v>
      </c>
      <c r="D69" s="188">
        <f>TIME(0,0,30)</f>
        <v>3.4722222222222224E-4</v>
      </c>
      <c r="E69" s="188"/>
      <c r="F69" s="193"/>
      <c r="G69" s="193"/>
      <c r="H69" s="192"/>
      <c r="I69" s="192"/>
      <c r="J69" s="193"/>
      <c r="K69" s="192"/>
      <c r="L69" s="192"/>
      <c r="M69" s="193"/>
      <c r="N69" s="192"/>
      <c r="O69" s="192"/>
    </row>
    <row r="70" spans="1:68" hidden="1" x14ac:dyDescent="0.25">
      <c r="B70" s="95" t="s">
        <v>102</v>
      </c>
      <c r="C70" s="94" t="s">
        <v>24</v>
      </c>
      <c r="D70" s="188">
        <f>TIME(0,2,0)</f>
        <v>1.3888888888888889E-3</v>
      </c>
      <c r="E70" s="188"/>
      <c r="F70" s="193"/>
      <c r="G70" s="193"/>
      <c r="H70" s="192"/>
      <c r="I70" s="192"/>
      <c r="J70" s="193"/>
      <c r="K70" s="192"/>
      <c r="L70" s="192"/>
      <c r="M70" s="193"/>
      <c r="N70" s="192"/>
      <c r="O70" s="192"/>
    </row>
    <row r="71" spans="1:68" hidden="1" x14ac:dyDescent="0.25">
      <c r="B71" s="95"/>
      <c r="C71" s="94" t="s">
        <v>22</v>
      </c>
      <c r="D71" s="188">
        <f>TIME(0,0,30)</f>
        <v>3.4722222222222224E-4</v>
      </c>
      <c r="E71" s="188"/>
      <c r="F71" s="193"/>
      <c r="G71" s="193"/>
      <c r="H71" s="192"/>
      <c r="I71" s="192"/>
      <c r="J71" s="193"/>
      <c r="K71" s="192"/>
      <c r="L71" s="192"/>
      <c r="M71" s="193"/>
      <c r="N71" s="192"/>
      <c r="O71" s="192"/>
    </row>
    <row r="72" spans="1:68" hidden="1" x14ac:dyDescent="0.25">
      <c r="B72" s="95" t="s">
        <v>103</v>
      </c>
      <c r="C72" s="94" t="s">
        <v>24</v>
      </c>
      <c r="D72" s="188">
        <f>TIME(0,3,0)</f>
        <v>2.0833333333333333E-3</v>
      </c>
      <c r="E72" s="188"/>
      <c r="F72" s="193"/>
      <c r="G72" s="193"/>
      <c r="H72" s="192"/>
      <c r="I72" s="192"/>
      <c r="J72" s="193"/>
      <c r="K72" s="192"/>
      <c r="L72" s="192"/>
      <c r="M72" s="193"/>
      <c r="N72" s="192"/>
      <c r="O72" s="192"/>
    </row>
    <row r="73" spans="1:68" hidden="1" x14ac:dyDescent="0.25">
      <c r="B73" s="95"/>
      <c r="C73" s="94" t="s">
        <v>22</v>
      </c>
      <c r="D73" s="188">
        <f>TIME(0,0,30)</f>
        <v>3.4722222222222224E-4</v>
      </c>
      <c r="E73" s="188"/>
      <c r="F73" s="193"/>
      <c r="G73" s="193"/>
      <c r="H73" s="192"/>
      <c r="I73" s="192"/>
      <c r="J73" s="193"/>
      <c r="K73" s="192"/>
      <c r="L73" s="192"/>
      <c r="M73" s="193"/>
      <c r="N73" s="192"/>
      <c r="O73" s="192"/>
    </row>
    <row r="74" spans="1:68" hidden="1" x14ac:dyDescent="0.25">
      <c r="B74" s="95" t="s">
        <v>104</v>
      </c>
      <c r="C74" s="94" t="s">
        <v>24</v>
      </c>
      <c r="D74" s="188">
        <f>TIME(0,2,30)</f>
        <v>1.736111111111111E-3</v>
      </c>
      <c r="E74" s="188"/>
      <c r="F74" s="193"/>
      <c r="G74" s="193"/>
      <c r="H74" s="192"/>
      <c r="I74" s="192"/>
      <c r="J74" s="193"/>
      <c r="K74" s="192"/>
      <c r="L74" s="192"/>
      <c r="M74" s="193"/>
      <c r="N74" s="192"/>
      <c r="O74" s="192"/>
    </row>
    <row r="75" spans="1:68" hidden="1" x14ac:dyDescent="0.25">
      <c r="B75" s="95"/>
      <c r="C75" s="94" t="s">
        <v>22</v>
      </c>
      <c r="D75" s="188">
        <f>TIME(0,0,30)</f>
        <v>3.4722222222222224E-4</v>
      </c>
      <c r="E75" s="188"/>
      <c r="F75" s="193"/>
      <c r="G75" s="193"/>
      <c r="H75" s="192"/>
      <c r="I75" s="192"/>
      <c r="J75" s="193"/>
      <c r="K75" s="192"/>
      <c r="L75" s="192"/>
      <c r="M75" s="193"/>
      <c r="N75" s="192"/>
      <c r="O75" s="192"/>
    </row>
    <row r="76" spans="1:68" hidden="1" x14ac:dyDescent="0.25">
      <c r="B76" s="95" t="s">
        <v>105</v>
      </c>
      <c r="C76" s="94" t="s">
        <v>24</v>
      </c>
      <c r="D76" s="188">
        <f>TIME(0,1,30)</f>
        <v>1.0416666666666667E-3</v>
      </c>
      <c r="E76" s="188"/>
      <c r="F76" s="193"/>
      <c r="G76" s="193"/>
      <c r="H76" s="192"/>
      <c r="I76" s="192"/>
      <c r="J76" s="193"/>
      <c r="K76" s="192"/>
      <c r="L76" s="192"/>
      <c r="M76" s="193"/>
      <c r="N76" s="192"/>
      <c r="O76" s="192"/>
    </row>
    <row r="77" spans="1:68" hidden="1" x14ac:dyDescent="0.25">
      <c r="B77" s="95"/>
      <c r="C77" s="94" t="s">
        <v>22</v>
      </c>
      <c r="D77" s="188">
        <f>TIME(0,0,30)</f>
        <v>3.4722222222222224E-4</v>
      </c>
      <c r="E77" s="188"/>
      <c r="F77" s="193"/>
      <c r="G77" s="193"/>
      <c r="H77" s="192"/>
      <c r="I77" s="192"/>
      <c r="J77" s="193"/>
      <c r="K77" s="192"/>
      <c r="L77" s="192"/>
      <c r="M77" s="193"/>
      <c r="N77" s="192"/>
      <c r="O77" s="192"/>
    </row>
    <row r="78" spans="1:68" hidden="1" x14ac:dyDescent="0.25">
      <c r="B78" s="95" t="s">
        <v>106</v>
      </c>
      <c r="C78" s="94" t="s">
        <v>24</v>
      </c>
      <c r="D78" s="188">
        <f>TIME(0,2,15)</f>
        <v>1.5625000000000001E-3</v>
      </c>
      <c r="E78" s="188"/>
      <c r="F78" s="193"/>
      <c r="G78" s="193"/>
      <c r="H78" s="192"/>
      <c r="I78" s="192"/>
      <c r="J78" s="193"/>
      <c r="K78" s="192"/>
      <c r="L78" s="192"/>
      <c r="M78" s="193"/>
      <c r="N78" s="192"/>
      <c r="O78" s="192"/>
    </row>
    <row r="79" spans="1:68" hidden="1" x14ac:dyDescent="0.25">
      <c r="B79" s="95"/>
      <c r="C79" s="94" t="s">
        <v>22</v>
      </c>
      <c r="D79" s="188">
        <f>TIME(0,0,30)</f>
        <v>3.4722222222222224E-4</v>
      </c>
      <c r="E79" s="188"/>
      <c r="F79" s="193"/>
      <c r="G79" s="193"/>
      <c r="H79" s="192"/>
      <c r="I79" s="192"/>
      <c r="J79" s="193"/>
      <c r="K79" s="192"/>
      <c r="L79" s="192"/>
      <c r="M79" s="193"/>
      <c r="N79" s="192"/>
      <c r="O79" s="192"/>
    </row>
    <row r="80" spans="1:68" hidden="1" x14ac:dyDescent="0.25">
      <c r="B80" s="95" t="s">
        <v>107</v>
      </c>
      <c r="C80" s="94" t="s">
        <v>24</v>
      </c>
      <c r="D80" s="188">
        <f>TIME(0,3,15)</f>
        <v>2.2569444444444442E-3</v>
      </c>
      <c r="E80" s="188"/>
      <c r="F80" s="193"/>
      <c r="G80" s="193"/>
      <c r="H80" s="192"/>
      <c r="I80" s="192"/>
      <c r="J80" s="193"/>
      <c r="K80" s="192"/>
      <c r="L80" s="192"/>
      <c r="M80" s="193"/>
      <c r="N80" s="192"/>
      <c r="O80" s="192"/>
    </row>
    <row r="81" spans="2:15" hidden="1" x14ac:dyDescent="0.25">
      <c r="B81" s="95"/>
      <c r="C81" s="94" t="s">
        <v>22</v>
      </c>
      <c r="D81" s="188">
        <f>TIME(0,0,30)</f>
        <v>3.4722222222222224E-4</v>
      </c>
      <c r="E81" s="188"/>
      <c r="F81" s="193"/>
      <c r="G81" s="193"/>
      <c r="H81" s="192"/>
      <c r="I81" s="192"/>
      <c r="J81" s="193"/>
      <c r="K81" s="192"/>
      <c r="L81" s="192"/>
      <c r="M81" s="193"/>
      <c r="N81" s="192"/>
      <c r="O81" s="192"/>
    </row>
    <row r="82" spans="2:15" x14ac:dyDescent="0.25">
      <c r="B82" s="95" t="s">
        <v>108</v>
      </c>
      <c r="C82" s="94" t="s">
        <v>24</v>
      </c>
      <c r="D82" s="188">
        <f>TIME(0,0,0)</f>
        <v>0</v>
      </c>
      <c r="E82" s="188"/>
      <c r="F82" s="193"/>
      <c r="G82" s="193"/>
      <c r="H82" s="192"/>
      <c r="I82" s="192"/>
      <c r="J82" s="193"/>
      <c r="K82" s="192"/>
      <c r="L82" s="192"/>
      <c r="M82" s="193"/>
      <c r="N82" s="192"/>
      <c r="O82" s="192"/>
    </row>
    <row r="83" spans="2:15" x14ac:dyDescent="0.25">
      <c r="B83" s="95"/>
      <c r="C83" s="94" t="s">
        <v>22</v>
      </c>
      <c r="D83" s="188">
        <f>TIME(0,0,0)</f>
        <v>0</v>
      </c>
      <c r="E83" s="188"/>
      <c r="F83" s="191"/>
      <c r="G83" s="190"/>
      <c r="H83" s="116"/>
      <c r="I83" s="116"/>
      <c r="J83" s="190"/>
      <c r="K83" s="116"/>
      <c r="L83" s="116"/>
      <c r="M83" s="190"/>
      <c r="N83" s="116"/>
      <c r="O83" s="116"/>
    </row>
    <row r="84" spans="2:15" x14ac:dyDescent="0.25">
      <c r="B84" s="95" t="s">
        <v>109</v>
      </c>
      <c r="C84" s="94" t="s">
        <v>24</v>
      </c>
      <c r="D84" s="188">
        <f>TIME(0,12,0)</f>
        <v>8.3333333333333332E-3</v>
      </c>
      <c r="E84" s="188"/>
      <c r="F84" s="191"/>
      <c r="G84" s="190"/>
      <c r="H84" s="116"/>
      <c r="I84" s="116"/>
      <c r="J84" s="190"/>
      <c r="K84" s="116"/>
      <c r="L84" s="116"/>
      <c r="M84" s="190"/>
      <c r="N84" s="116"/>
      <c r="O84" s="116"/>
    </row>
    <row r="85" spans="2:15" x14ac:dyDescent="0.25">
      <c r="B85" s="95"/>
      <c r="C85" s="94" t="s">
        <v>22</v>
      </c>
      <c r="D85" s="188">
        <f>TIME(0,0,30)</f>
        <v>3.4722222222222224E-4</v>
      </c>
      <c r="E85" s="188"/>
      <c r="F85" s="163"/>
      <c r="G85" s="164"/>
      <c r="H85" s="92"/>
      <c r="I85" s="92"/>
      <c r="J85" s="164"/>
      <c r="K85" s="92"/>
      <c r="L85" s="92"/>
      <c r="M85" s="164"/>
      <c r="N85" s="92"/>
      <c r="O85" s="92"/>
    </row>
    <row r="86" spans="2:15" s="84" customFormat="1" x14ac:dyDescent="0.25">
      <c r="B86" s="95" t="s">
        <v>20</v>
      </c>
      <c r="C86" s="94" t="s">
        <v>24</v>
      </c>
      <c r="D86" s="93">
        <f>TIME(0,5,0)</f>
        <v>3.472222222222222E-3</v>
      </c>
      <c r="E86" s="93"/>
      <c r="F86" s="161">
        <f>F65+$D86</f>
        <v>0.31649305555555557</v>
      </c>
      <c r="G86" s="111"/>
      <c r="H86" s="111">
        <f>H65+$D86</f>
        <v>0.44149305555555557</v>
      </c>
      <c r="I86" s="111"/>
      <c r="J86" s="111"/>
      <c r="K86" s="111">
        <f>K65+$D86</f>
        <v>0.57343750000000071</v>
      </c>
      <c r="L86" s="111"/>
      <c r="M86" s="111"/>
      <c r="N86" s="111">
        <f>N65+$D86</f>
        <v>0.69843750000000071</v>
      </c>
      <c r="O86" s="111"/>
    </row>
    <row r="87" spans="2:15" ht="15.75" customHeight="1" thickBot="1" x14ac:dyDescent="0.3">
      <c r="B87" s="90"/>
      <c r="C87" s="89"/>
      <c r="D87" s="189"/>
      <c r="E87" s="188"/>
      <c r="F87" s="187"/>
      <c r="G87" s="187"/>
      <c r="H87" s="187"/>
      <c r="I87" s="187"/>
      <c r="J87" s="187"/>
      <c r="K87" s="187"/>
      <c r="L87" s="187"/>
      <c r="M87" s="187"/>
      <c r="N87" s="187"/>
      <c r="O87" s="187"/>
    </row>
    <row r="88" spans="2:15" ht="25.5" customHeight="1" x14ac:dyDescent="0.25">
      <c r="D88" s="186"/>
      <c r="E88" s="186"/>
    </row>
    <row r="89" spans="2:15" ht="12.75" customHeight="1" x14ac:dyDescent="0.25">
      <c r="D89" s="186"/>
      <c r="E89" s="186"/>
    </row>
    <row r="90" spans="2:15" ht="12.75" customHeight="1" x14ac:dyDescent="0.25">
      <c r="D90" s="186"/>
      <c r="E90" s="186"/>
    </row>
    <row r="91" spans="2:15" ht="12.75" customHeight="1" x14ac:dyDescent="0.25">
      <c r="D91" s="186"/>
      <c r="E91" s="186"/>
    </row>
    <row r="92" spans="2:15" ht="12.75" customHeight="1" x14ac:dyDescent="0.25">
      <c r="D92" s="186"/>
      <c r="E92" s="186"/>
    </row>
    <row r="93" spans="2:15" ht="12.75" customHeight="1" x14ac:dyDescent="0.25">
      <c r="D93" s="109"/>
      <c r="E93" s="109"/>
    </row>
    <row r="94" spans="2:15" ht="12.75" customHeight="1" x14ac:dyDescent="0.25">
      <c r="D94" s="186"/>
      <c r="E94" s="186"/>
    </row>
    <row r="95" spans="2:15" ht="12.75" customHeight="1" x14ac:dyDescent="0.25"/>
    <row r="96" spans="2:15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</sheetData>
  <pageMargins left="0.25" right="0.25" top="0.75" bottom="0.75" header="0.3" footer="0.3"/>
  <pageSetup paperSize="8" scale="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AD6C-4B16-4940-8937-3CAF2C826BD7}">
  <sheetPr codeName="Sheet10">
    <tabColor rgb="FFFF0000"/>
    <pageSetUpPr fitToPage="1"/>
  </sheetPr>
  <dimension ref="A1:BN983"/>
  <sheetViews>
    <sheetView view="pageBreakPreview" zoomScale="70" zoomScaleNormal="60" zoomScaleSheetLayoutView="70" workbookViewId="0">
      <selection activeCell="E1" sqref="E1"/>
    </sheetView>
  </sheetViews>
  <sheetFormatPr defaultColWidth="12" defaultRowHeight="15" customHeight="1" x14ac:dyDescent="0.25"/>
  <cols>
    <col min="1" max="1" width="8.7109375" style="83" customWidth="1"/>
    <col min="2" max="2" width="25.28515625" style="83" hidden="1" customWidth="1"/>
    <col min="3" max="3" width="3.28515625" style="83" hidden="1" customWidth="1"/>
    <col min="4" max="4" width="15.7109375" style="83" hidden="1" customWidth="1"/>
    <col min="5" max="14" width="14.5703125" style="83" customWidth="1"/>
    <col min="15" max="15" width="8.5703125" style="83" customWidth="1"/>
    <col min="16" max="16384" width="12" style="83"/>
  </cols>
  <sheetData>
    <row r="1" spans="1:14" ht="21" customHeight="1" x14ac:dyDescent="0.25">
      <c r="B1" s="185"/>
      <c r="D1" s="84"/>
      <c r="E1" s="84"/>
      <c r="F1" s="84"/>
      <c r="G1" s="84"/>
      <c r="H1" s="84" t="str">
        <f>IF(H21=0," ",H4)</f>
        <v xml:space="preserve"> </v>
      </c>
      <c r="I1" s="84"/>
      <c r="J1" s="84"/>
      <c r="K1" s="84" t="str">
        <f>IF(K21=0," ",K4)</f>
        <v xml:space="preserve"> </v>
      </c>
      <c r="L1" s="84"/>
      <c r="M1" s="84"/>
      <c r="N1" s="84" t="str">
        <f>IF(N21=0," ",N4)</f>
        <v xml:space="preserve"> </v>
      </c>
    </row>
    <row r="2" spans="1:14" ht="21" customHeight="1" x14ac:dyDescent="0.25">
      <c r="B2" s="184" t="s">
        <v>110</v>
      </c>
      <c r="C2" s="183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85" customFormat="1" ht="18" x14ac:dyDescent="0.25">
      <c r="B3" s="181" t="s">
        <v>0</v>
      </c>
      <c r="C3" s="180"/>
      <c r="D3" s="179"/>
      <c r="E3" s="166" t="s">
        <v>1</v>
      </c>
      <c r="F3" s="166" t="s">
        <v>1</v>
      </c>
      <c r="G3" s="167" t="s">
        <v>1</v>
      </c>
      <c r="H3" s="166" t="s">
        <v>1</v>
      </c>
      <c r="I3" s="166" t="s">
        <v>1</v>
      </c>
      <c r="J3" s="167" t="s">
        <v>1</v>
      </c>
      <c r="K3" s="166" t="s">
        <v>1</v>
      </c>
      <c r="L3" s="167" t="s">
        <v>1</v>
      </c>
      <c r="M3" s="166" t="s">
        <v>1</v>
      </c>
      <c r="N3" s="166" t="s">
        <v>1</v>
      </c>
    </row>
    <row r="4" spans="1:14" s="85" customFormat="1" ht="18" x14ac:dyDescent="0.25">
      <c r="A4" s="83"/>
      <c r="B4" s="178" t="s">
        <v>66</v>
      </c>
      <c r="C4" s="177"/>
      <c r="D4" s="176"/>
      <c r="E4" s="175">
        <v>2501</v>
      </c>
      <c r="F4" s="175">
        <v>3501</v>
      </c>
      <c r="G4" s="175">
        <v>3201</v>
      </c>
      <c r="H4" s="175">
        <v>2503</v>
      </c>
      <c r="I4" s="175">
        <v>3503</v>
      </c>
      <c r="J4" s="175">
        <v>3203</v>
      </c>
      <c r="K4" s="174">
        <v>2505</v>
      </c>
      <c r="L4" s="175">
        <v>3205</v>
      </c>
      <c r="M4" s="175">
        <v>3505</v>
      </c>
      <c r="N4" s="174">
        <v>2507</v>
      </c>
    </row>
    <row r="5" spans="1:14" s="165" customFormat="1" ht="18" x14ac:dyDescent="0.25">
      <c r="A5" s="83"/>
      <c r="B5" s="173" t="s">
        <v>19</v>
      </c>
      <c r="C5" s="172"/>
      <c r="D5" s="170"/>
      <c r="E5" s="171"/>
      <c r="F5" s="171"/>
      <c r="G5" s="171"/>
      <c r="H5" s="171"/>
      <c r="I5" s="171"/>
      <c r="J5" s="171"/>
      <c r="K5" s="170"/>
      <c r="L5" s="171"/>
      <c r="M5" s="171"/>
      <c r="N5" s="170"/>
    </row>
    <row r="6" spans="1:14" s="165" customFormat="1" ht="18" x14ac:dyDescent="0.25">
      <c r="A6" s="83"/>
      <c r="B6" s="169"/>
      <c r="C6" s="168"/>
      <c r="D6" s="167"/>
      <c r="E6" s="167"/>
      <c r="F6" s="167"/>
      <c r="G6" s="167"/>
      <c r="H6" s="167"/>
      <c r="I6" s="167"/>
      <c r="J6" s="167"/>
      <c r="K6" s="166"/>
      <c r="L6" s="167"/>
      <c r="M6" s="167"/>
      <c r="N6" s="166"/>
    </row>
    <row r="7" spans="1:14" s="84" customFormat="1" ht="18" x14ac:dyDescent="0.25">
      <c r="A7" s="83"/>
      <c r="B7" s="95" t="s">
        <v>20</v>
      </c>
      <c r="C7" s="118" t="s">
        <v>22</v>
      </c>
      <c r="D7" s="117"/>
      <c r="E7" s="111">
        <v>0.32291666666666669</v>
      </c>
      <c r="F7" s="111"/>
      <c r="G7" s="111"/>
      <c r="H7" s="111">
        <v>0.45833333333333331</v>
      </c>
      <c r="I7" s="111"/>
      <c r="J7" s="111"/>
      <c r="K7" s="161">
        <v>0.58333333333333337</v>
      </c>
      <c r="L7" s="111"/>
      <c r="M7" s="111"/>
      <c r="N7" s="161">
        <v>0.71527777777777779</v>
      </c>
    </row>
    <row r="8" spans="1:14" ht="18" x14ac:dyDescent="0.25">
      <c r="A8" s="85"/>
      <c r="B8" s="95" t="s">
        <v>109</v>
      </c>
      <c r="C8" s="118" t="s">
        <v>24</v>
      </c>
      <c r="D8" s="117">
        <f>TIME(0,3,15)</f>
        <v>2.2569444444444442E-3</v>
      </c>
      <c r="E8" s="111"/>
      <c r="F8" s="111"/>
      <c r="G8" s="111"/>
      <c r="H8" s="111"/>
      <c r="I8" s="111"/>
      <c r="J8" s="111"/>
      <c r="K8" s="161"/>
      <c r="L8" s="111"/>
      <c r="M8" s="111"/>
      <c r="N8" s="161"/>
    </row>
    <row r="9" spans="1:14" ht="18" x14ac:dyDescent="0.25">
      <c r="B9" s="95" t="s">
        <v>25</v>
      </c>
      <c r="C9" s="118" t="s">
        <v>22</v>
      </c>
      <c r="D9" s="117">
        <f>TIME(0,0,30)</f>
        <v>3.4722222222222224E-4</v>
      </c>
      <c r="E9" s="111"/>
      <c r="F9" s="111"/>
      <c r="G9" s="111"/>
      <c r="H9" s="111"/>
      <c r="I9" s="111"/>
      <c r="J9" s="111"/>
      <c r="K9" s="161"/>
      <c r="L9" s="111"/>
      <c r="M9" s="111"/>
      <c r="N9" s="161"/>
    </row>
    <row r="10" spans="1:14" ht="18" x14ac:dyDescent="0.25">
      <c r="B10" s="95" t="s">
        <v>108</v>
      </c>
      <c r="C10" s="118" t="s">
        <v>24</v>
      </c>
      <c r="D10" s="117">
        <f>TIME(0,0,0)</f>
        <v>0</v>
      </c>
      <c r="E10" s="111"/>
      <c r="F10" s="111"/>
      <c r="G10" s="111"/>
      <c r="H10" s="111"/>
      <c r="I10" s="111"/>
      <c r="J10" s="111"/>
      <c r="K10" s="161"/>
      <c r="L10" s="111"/>
      <c r="M10" s="111"/>
      <c r="N10" s="161"/>
    </row>
    <row r="11" spans="1:14" ht="18" x14ac:dyDescent="0.25">
      <c r="A11" s="85"/>
      <c r="B11" s="95"/>
      <c r="C11" s="118" t="s">
        <v>22</v>
      </c>
      <c r="D11" s="117">
        <f>TIME(0,0,0)</f>
        <v>0</v>
      </c>
      <c r="E11" s="164"/>
      <c r="F11" s="164"/>
      <c r="G11" s="164"/>
      <c r="H11" s="164"/>
      <c r="I11" s="164"/>
      <c r="J11" s="164"/>
      <c r="K11" s="163"/>
      <c r="L11" s="164"/>
      <c r="M11" s="164"/>
      <c r="N11" s="163"/>
    </row>
    <row r="12" spans="1:14" ht="18" hidden="1" x14ac:dyDescent="0.25">
      <c r="B12" s="95" t="s">
        <v>107</v>
      </c>
      <c r="C12" s="118" t="s">
        <v>24</v>
      </c>
      <c r="D12" s="117">
        <f>TIME(0,4,45)</f>
        <v>3.2986111111111111E-3</v>
      </c>
      <c r="E12" s="164"/>
      <c r="F12" s="164"/>
      <c r="G12" s="164"/>
      <c r="H12" s="164"/>
      <c r="I12" s="164"/>
      <c r="J12" s="164"/>
      <c r="K12" s="163"/>
      <c r="L12" s="164"/>
      <c r="M12" s="164"/>
      <c r="N12" s="163"/>
    </row>
    <row r="13" spans="1:14" ht="18" hidden="1" x14ac:dyDescent="0.25">
      <c r="B13" s="95"/>
      <c r="C13" s="118" t="s">
        <v>22</v>
      </c>
      <c r="D13" s="117">
        <f>TIME(0,0,45)</f>
        <v>5.2083333333333333E-4</v>
      </c>
      <c r="E13" s="164"/>
      <c r="F13" s="164"/>
      <c r="G13" s="164"/>
      <c r="H13" s="164"/>
      <c r="I13" s="164"/>
      <c r="J13" s="164"/>
      <c r="K13" s="163"/>
      <c r="L13" s="164"/>
      <c r="M13" s="164"/>
      <c r="N13" s="163"/>
    </row>
    <row r="14" spans="1:14" ht="18" hidden="1" x14ac:dyDescent="0.25">
      <c r="A14" s="85"/>
      <c r="B14" s="95" t="s">
        <v>106</v>
      </c>
      <c r="C14" s="118" t="s">
        <v>24</v>
      </c>
      <c r="D14" s="117">
        <f>TIME(0,3,15)</f>
        <v>2.2569444444444442E-3</v>
      </c>
      <c r="E14" s="164"/>
      <c r="F14" s="164"/>
      <c r="G14" s="164"/>
      <c r="H14" s="164"/>
      <c r="I14" s="164"/>
      <c r="J14" s="164"/>
      <c r="K14" s="163"/>
      <c r="L14" s="164"/>
      <c r="M14" s="164"/>
      <c r="N14" s="163"/>
    </row>
    <row r="15" spans="1:14" ht="18" hidden="1" x14ac:dyDescent="0.25">
      <c r="B15" s="95"/>
      <c r="C15" s="118" t="s">
        <v>22</v>
      </c>
      <c r="D15" s="117">
        <f>TIME(0,0,30)</f>
        <v>3.4722222222222224E-4</v>
      </c>
      <c r="E15" s="164"/>
      <c r="F15" s="164"/>
      <c r="G15" s="164"/>
      <c r="H15" s="164"/>
      <c r="I15" s="164"/>
      <c r="J15" s="164"/>
      <c r="K15" s="163"/>
      <c r="L15" s="164"/>
      <c r="M15" s="164"/>
      <c r="N15" s="163"/>
    </row>
    <row r="16" spans="1:14" ht="18" hidden="1" x14ac:dyDescent="0.25">
      <c r="B16" s="95" t="s">
        <v>105</v>
      </c>
      <c r="C16" s="118" t="s">
        <v>24</v>
      </c>
      <c r="D16" s="117">
        <f>TIME(0,2,0)</f>
        <v>1.3888888888888889E-3</v>
      </c>
      <c r="E16" s="164"/>
      <c r="F16" s="164"/>
      <c r="G16" s="164"/>
      <c r="H16" s="164"/>
      <c r="I16" s="164"/>
      <c r="J16" s="164"/>
      <c r="K16" s="163"/>
      <c r="L16" s="164"/>
      <c r="M16" s="164"/>
      <c r="N16" s="163"/>
    </row>
    <row r="17" spans="1:66" ht="18" hidden="1" x14ac:dyDescent="0.25">
      <c r="A17" s="85"/>
      <c r="B17" s="95"/>
      <c r="C17" s="118" t="s">
        <v>22</v>
      </c>
      <c r="D17" s="117">
        <f>TIME(0,0,30)</f>
        <v>3.4722222222222224E-4</v>
      </c>
      <c r="E17" s="164"/>
      <c r="F17" s="164"/>
      <c r="G17" s="164"/>
      <c r="H17" s="164"/>
      <c r="I17" s="164"/>
      <c r="J17" s="164"/>
      <c r="K17" s="163"/>
      <c r="L17" s="164"/>
      <c r="M17" s="164"/>
      <c r="N17" s="163"/>
    </row>
    <row r="18" spans="1:66" ht="18" hidden="1" x14ac:dyDescent="0.25">
      <c r="B18" s="95" t="s">
        <v>104</v>
      </c>
      <c r="C18" s="118" t="s">
        <v>24</v>
      </c>
      <c r="D18" s="117">
        <f>TIME(0,2,15)</f>
        <v>1.5625000000000001E-3</v>
      </c>
      <c r="E18" s="164"/>
      <c r="F18" s="164"/>
      <c r="G18" s="164"/>
      <c r="H18" s="164"/>
      <c r="I18" s="164"/>
      <c r="J18" s="164"/>
      <c r="K18" s="163"/>
      <c r="L18" s="164"/>
      <c r="M18" s="164"/>
      <c r="N18" s="163"/>
    </row>
    <row r="19" spans="1:66" ht="18" hidden="1" x14ac:dyDescent="0.25">
      <c r="B19" s="95"/>
      <c r="C19" s="118" t="s">
        <v>22</v>
      </c>
      <c r="D19" s="117">
        <f>TIME(0,0,30)</f>
        <v>3.4722222222222224E-4</v>
      </c>
      <c r="E19" s="164"/>
      <c r="F19" s="164"/>
      <c r="G19" s="164"/>
      <c r="H19" s="164"/>
      <c r="I19" s="164"/>
      <c r="J19" s="164"/>
      <c r="K19" s="163"/>
      <c r="L19" s="164"/>
      <c r="M19" s="164"/>
      <c r="N19" s="163"/>
    </row>
    <row r="20" spans="1:66" s="84" customFormat="1" ht="18" hidden="1" x14ac:dyDescent="0.25">
      <c r="A20" s="85"/>
      <c r="B20" s="95" t="s">
        <v>103</v>
      </c>
      <c r="C20" s="118" t="s">
        <v>24</v>
      </c>
      <c r="D20" s="117">
        <f>TIME(0,2,30)</f>
        <v>1.736111111111111E-3</v>
      </c>
      <c r="E20" s="117"/>
      <c r="F20" s="117"/>
      <c r="G20" s="117"/>
      <c r="H20" s="117"/>
      <c r="I20" s="117"/>
      <c r="J20" s="117"/>
      <c r="K20" s="141"/>
      <c r="L20" s="117"/>
      <c r="M20" s="117"/>
      <c r="N20" s="141"/>
    </row>
    <row r="21" spans="1:66" s="84" customFormat="1" ht="18" hidden="1" x14ac:dyDescent="0.25">
      <c r="A21" s="83"/>
      <c r="B21" s="95"/>
      <c r="C21" s="118" t="s">
        <v>22</v>
      </c>
      <c r="D21" s="117">
        <f>TIME(0,0,30)</f>
        <v>3.4722222222222224E-4</v>
      </c>
      <c r="E21" s="117"/>
      <c r="F21" s="117"/>
      <c r="G21" s="117"/>
      <c r="H21" s="117"/>
      <c r="I21" s="117"/>
      <c r="J21" s="117"/>
      <c r="K21" s="141"/>
      <c r="L21" s="117"/>
      <c r="M21" s="117"/>
      <c r="N21" s="141"/>
    </row>
    <row r="22" spans="1:66" ht="18" hidden="1" x14ac:dyDescent="0.25">
      <c r="B22" s="95" t="s">
        <v>102</v>
      </c>
      <c r="C22" s="118" t="s">
        <v>24</v>
      </c>
      <c r="D22" s="117">
        <f>TIME(0,3,15)</f>
        <v>2.2569444444444442E-3</v>
      </c>
      <c r="E22" s="164"/>
      <c r="F22" s="164"/>
      <c r="G22" s="164"/>
      <c r="H22" s="164"/>
      <c r="I22" s="164"/>
      <c r="J22" s="164"/>
      <c r="K22" s="163"/>
      <c r="L22" s="164"/>
      <c r="M22" s="164"/>
      <c r="N22" s="163"/>
    </row>
    <row r="23" spans="1:66" ht="18" hidden="1" x14ac:dyDescent="0.25">
      <c r="A23" s="85"/>
      <c r="B23" s="95" t="s">
        <v>25</v>
      </c>
      <c r="C23" s="118" t="s">
        <v>22</v>
      </c>
      <c r="D23" s="117">
        <f>TIME(0,0,30)</f>
        <v>3.4722222222222224E-4</v>
      </c>
      <c r="E23" s="164"/>
      <c r="F23" s="164"/>
      <c r="G23" s="164"/>
      <c r="H23" s="164"/>
      <c r="I23" s="164"/>
      <c r="J23" s="164"/>
      <c r="K23" s="163"/>
      <c r="L23" s="164"/>
      <c r="M23" s="164"/>
      <c r="N23" s="163"/>
    </row>
    <row r="24" spans="1:66" ht="18" hidden="1" x14ac:dyDescent="0.25">
      <c r="B24" s="95" t="s">
        <v>101</v>
      </c>
      <c r="C24" s="118" t="s">
        <v>24</v>
      </c>
      <c r="D24" s="117">
        <f>TIME(0,2,0)</f>
        <v>1.3888888888888889E-3</v>
      </c>
      <c r="E24" s="164"/>
      <c r="F24" s="164"/>
      <c r="G24" s="164"/>
      <c r="H24" s="164"/>
      <c r="I24" s="164"/>
      <c r="J24" s="164"/>
      <c r="K24" s="163"/>
      <c r="L24" s="164"/>
      <c r="M24" s="164"/>
      <c r="N24" s="163"/>
    </row>
    <row r="25" spans="1:66" ht="18" hidden="1" x14ac:dyDescent="0.25">
      <c r="B25" s="95"/>
      <c r="C25" s="118" t="s">
        <v>22</v>
      </c>
      <c r="D25" s="117">
        <f>TIME(0,0,30)</f>
        <v>3.4722222222222224E-4</v>
      </c>
      <c r="E25" s="164"/>
      <c r="F25" s="164"/>
      <c r="G25" s="164"/>
      <c r="H25" s="164"/>
      <c r="I25" s="164"/>
      <c r="J25" s="164"/>
      <c r="K25" s="163"/>
      <c r="L25" s="164"/>
      <c r="M25" s="164"/>
      <c r="N25" s="163"/>
    </row>
    <row r="26" spans="1:66" ht="18" hidden="1" x14ac:dyDescent="0.25">
      <c r="A26" s="85"/>
      <c r="B26" s="95" t="s">
        <v>100</v>
      </c>
      <c r="C26" s="118" t="s">
        <v>24</v>
      </c>
      <c r="D26" s="117">
        <f>TIME(0,2,0)</f>
        <v>1.3888888888888889E-3</v>
      </c>
      <c r="E26" s="164"/>
      <c r="F26" s="164"/>
      <c r="G26" s="164"/>
      <c r="H26" s="164"/>
      <c r="I26" s="164"/>
      <c r="J26" s="164"/>
      <c r="K26" s="163"/>
      <c r="L26" s="164"/>
      <c r="M26" s="164"/>
      <c r="N26" s="163"/>
    </row>
    <row r="27" spans="1:66" s="162" customFormat="1" ht="18" hidden="1" x14ac:dyDescent="0.25">
      <c r="A27" s="83"/>
      <c r="B27" s="159" t="s">
        <v>25</v>
      </c>
      <c r="C27" s="118" t="s">
        <v>22</v>
      </c>
      <c r="D27" s="117">
        <f>TIME(0,0,30)</f>
        <v>3.4722222222222224E-4</v>
      </c>
      <c r="E27" s="164"/>
      <c r="F27" s="164"/>
      <c r="G27" s="164"/>
      <c r="H27" s="164"/>
      <c r="I27" s="164"/>
      <c r="J27" s="164"/>
      <c r="K27" s="163"/>
      <c r="L27" s="164"/>
      <c r="M27" s="164"/>
      <c r="N27" s="16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</row>
    <row r="28" spans="1:66" ht="18" x14ac:dyDescent="0.25">
      <c r="B28" s="95" t="s">
        <v>23</v>
      </c>
      <c r="C28" s="118" t="s">
        <v>24</v>
      </c>
      <c r="D28" s="117">
        <f>TIME(0,3,0)</f>
        <v>2.0833333333333333E-3</v>
      </c>
      <c r="E28" s="92">
        <f>E7+$D28</f>
        <v>0.32500000000000001</v>
      </c>
      <c r="F28" s="92"/>
      <c r="G28" s="92"/>
      <c r="H28" s="92">
        <f>H7+$D28</f>
        <v>0.46041666666666664</v>
      </c>
      <c r="I28" s="92"/>
      <c r="J28" s="92"/>
      <c r="K28" s="160">
        <f>K7+$D28</f>
        <v>0.5854166666666667</v>
      </c>
      <c r="L28" s="92"/>
      <c r="M28" s="92"/>
      <c r="N28" s="160">
        <f>N7+$D28</f>
        <v>0.71736111111111112</v>
      </c>
    </row>
    <row r="29" spans="1:66" ht="18" x14ac:dyDescent="0.25">
      <c r="A29" s="85"/>
      <c r="B29" s="95"/>
      <c r="C29" s="118" t="s">
        <v>22</v>
      </c>
      <c r="D29" s="117">
        <f>TIME(0,0,30)</f>
        <v>3.4722222222222224E-4</v>
      </c>
      <c r="E29" s="92">
        <f t="shared" ref="E29:E52" si="0">E28+$D29</f>
        <v>0.32534722222222223</v>
      </c>
      <c r="F29" s="92"/>
      <c r="G29" s="92"/>
      <c r="H29" s="92">
        <f t="shared" ref="H29:H52" si="1">H28+$D29</f>
        <v>0.46076388888888886</v>
      </c>
      <c r="I29" s="92"/>
      <c r="J29" s="92"/>
      <c r="K29" s="160">
        <f t="shared" ref="K29:K52" si="2">K28+$D29</f>
        <v>0.58576388888888897</v>
      </c>
      <c r="L29" s="92"/>
      <c r="M29" s="92"/>
      <c r="N29" s="160">
        <f t="shared" ref="N29:N52" si="3">N28+$D29</f>
        <v>0.71770833333333339</v>
      </c>
    </row>
    <row r="30" spans="1:66" s="84" customFormat="1" ht="18" x14ac:dyDescent="0.25">
      <c r="A30" s="83"/>
      <c r="B30" s="95" t="s">
        <v>26</v>
      </c>
      <c r="C30" s="118" t="s">
        <v>24</v>
      </c>
      <c r="D30" s="117">
        <f>TIME(0,2,30)</f>
        <v>1.736111111111111E-3</v>
      </c>
      <c r="E30" s="111">
        <f t="shared" si="0"/>
        <v>0.32708333333333334</v>
      </c>
      <c r="F30" s="111"/>
      <c r="G30" s="111"/>
      <c r="H30" s="111">
        <f t="shared" si="1"/>
        <v>0.46249999999999997</v>
      </c>
      <c r="I30" s="111"/>
      <c r="J30" s="111"/>
      <c r="K30" s="161">
        <f t="shared" si="2"/>
        <v>0.58750000000000013</v>
      </c>
      <c r="L30" s="111"/>
      <c r="M30" s="111"/>
      <c r="N30" s="161">
        <f t="shared" si="3"/>
        <v>0.71944444444444455</v>
      </c>
    </row>
    <row r="31" spans="1:66" s="84" customFormat="1" ht="18" x14ac:dyDescent="0.25">
      <c r="A31" s="83"/>
      <c r="B31" s="95"/>
      <c r="C31" s="118" t="s">
        <v>22</v>
      </c>
      <c r="D31" s="117">
        <f>TIME(0,1,0)</f>
        <v>6.9444444444444447E-4</v>
      </c>
      <c r="E31" s="111">
        <f t="shared" si="0"/>
        <v>0.32777777777777778</v>
      </c>
      <c r="F31" s="111"/>
      <c r="G31" s="111"/>
      <c r="H31" s="111">
        <f t="shared" si="1"/>
        <v>0.46319444444444441</v>
      </c>
      <c r="I31" s="111"/>
      <c r="J31" s="111"/>
      <c r="K31" s="161">
        <f t="shared" si="2"/>
        <v>0.58819444444444458</v>
      </c>
      <c r="L31" s="111"/>
      <c r="M31" s="111"/>
      <c r="N31" s="161">
        <f t="shared" si="3"/>
        <v>0.72013888888888899</v>
      </c>
    </row>
    <row r="32" spans="1:66" ht="18" x14ac:dyDescent="0.25">
      <c r="A32" s="85"/>
      <c r="B32" s="95" t="s">
        <v>99</v>
      </c>
      <c r="C32" s="118" t="s">
        <v>24</v>
      </c>
      <c r="D32" s="117">
        <f>TIME(0,3,0)</f>
        <v>2.0833333333333333E-3</v>
      </c>
      <c r="E32" s="92">
        <f t="shared" si="0"/>
        <v>0.3298611111111111</v>
      </c>
      <c r="F32" s="92"/>
      <c r="G32" s="92"/>
      <c r="H32" s="92">
        <f t="shared" si="1"/>
        <v>0.46527777777777773</v>
      </c>
      <c r="I32" s="92"/>
      <c r="J32" s="92"/>
      <c r="K32" s="160">
        <f t="shared" si="2"/>
        <v>0.5902777777777779</v>
      </c>
      <c r="L32" s="92"/>
      <c r="M32" s="92"/>
      <c r="N32" s="160">
        <f t="shared" si="3"/>
        <v>0.72222222222222232</v>
      </c>
    </row>
    <row r="33" spans="1:14" ht="18" x14ac:dyDescent="0.25">
      <c r="B33" s="95"/>
      <c r="C33" s="118" t="s">
        <v>22</v>
      </c>
      <c r="D33" s="117">
        <f>TIME(0,0,30)</f>
        <v>3.4722222222222224E-4</v>
      </c>
      <c r="E33" s="92">
        <f t="shared" si="0"/>
        <v>0.33020833333333333</v>
      </c>
      <c r="F33" s="92"/>
      <c r="G33" s="92"/>
      <c r="H33" s="92">
        <f t="shared" si="1"/>
        <v>0.46562499999999996</v>
      </c>
      <c r="I33" s="92"/>
      <c r="J33" s="92"/>
      <c r="K33" s="160">
        <f t="shared" si="2"/>
        <v>0.59062500000000018</v>
      </c>
      <c r="L33" s="92"/>
      <c r="M33" s="92"/>
      <c r="N33" s="160">
        <f t="shared" si="3"/>
        <v>0.7225694444444446</v>
      </c>
    </row>
    <row r="34" spans="1:14" ht="18" x14ac:dyDescent="0.25">
      <c r="B34" s="95" t="s">
        <v>98</v>
      </c>
      <c r="C34" s="118" t="s">
        <v>24</v>
      </c>
      <c r="D34" s="117">
        <f>TIME(0,2,0)</f>
        <v>1.3888888888888889E-3</v>
      </c>
      <c r="E34" s="92">
        <f t="shared" si="0"/>
        <v>0.33159722222222221</v>
      </c>
      <c r="F34" s="92"/>
      <c r="G34" s="92"/>
      <c r="H34" s="92">
        <f t="shared" si="1"/>
        <v>0.46701388888888884</v>
      </c>
      <c r="I34" s="92"/>
      <c r="J34" s="92"/>
      <c r="K34" s="160">
        <f t="shared" si="2"/>
        <v>0.59201388888888906</v>
      </c>
      <c r="L34" s="92"/>
      <c r="M34" s="92"/>
      <c r="N34" s="160">
        <f t="shared" si="3"/>
        <v>0.72395833333333348</v>
      </c>
    </row>
    <row r="35" spans="1:14" ht="18" x14ac:dyDescent="0.25">
      <c r="A35" s="85"/>
      <c r="B35" s="95"/>
      <c r="C35" s="118" t="s">
        <v>22</v>
      </c>
      <c r="D35" s="117">
        <f>TIME(0,0,30)</f>
        <v>3.4722222222222224E-4</v>
      </c>
      <c r="E35" s="92">
        <f t="shared" si="0"/>
        <v>0.33194444444444443</v>
      </c>
      <c r="F35" s="92"/>
      <c r="G35" s="92"/>
      <c r="H35" s="92">
        <f t="shared" si="1"/>
        <v>0.46736111111111106</v>
      </c>
      <c r="I35" s="92"/>
      <c r="J35" s="92"/>
      <c r="K35" s="160">
        <f t="shared" si="2"/>
        <v>0.59236111111111134</v>
      </c>
      <c r="L35" s="92"/>
      <c r="M35" s="92"/>
      <c r="N35" s="160">
        <f t="shared" si="3"/>
        <v>0.72430555555555576</v>
      </c>
    </row>
    <row r="36" spans="1:14" ht="18" hidden="1" x14ac:dyDescent="0.25">
      <c r="B36" s="95" t="s">
        <v>97</v>
      </c>
      <c r="C36" s="118" t="s">
        <v>24</v>
      </c>
      <c r="D36" s="117">
        <f>TIME(0,2,30)</f>
        <v>1.736111111111111E-3</v>
      </c>
      <c r="E36" s="92">
        <f t="shared" si="0"/>
        <v>0.33368055555555554</v>
      </c>
      <c r="F36" s="92"/>
      <c r="G36" s="92"/>
      <c r="H36" s="92">
        <f t="shared" si="1"/>
        <v>0.46909722222222217</v>
      </c>
      <c r="I36" s="92"/>
      <c r="J36" s="92"/>
      <c r="K36" s="160">
        <f t="shared" si="2"/>
        <v>0.5940972222222225</v>
      </c>
      <c r="L36" s="92"/>
      <c r="M36" s="92"/>
      <c r="N36" s="160">
        <f t="shared" si="3"/>
        <v>0.72604166666666692</v>
      </c>
    </row>
    <row r="37" spans="1:14" ht="18" hidden="1" x14ac:dyDescent="0.25">
      <c r="B37" s="95"/>
      <c r="C37" s="118" t="s">
        <v>22</v>
      </c>
      <c r="D37" s="117">
        <f>TIME(0,0,30)</f>
        <v>3.4722222222222224E-4</v>
      </c>
      <c r="E37" s="92">
        <f t="shared" si="0"/>
        <v>0.33402777777777776</v>
      </c>
      <c r="F37" s="92"/>
      <c r="G37" s="92"/>
      <c r="H37" s="92">
        <f t="shared" si="1"/>
        <v>0.46944444444444439</v>
      </c>
      <c r="I37" s="92"/>
      <c r="J37" s="92"/>
      <c r="K37" s="160">
        <f t="shared" si="2"/>
        <v>0.59444444444444478</v>
      </c>
      <c r="L37" s="92"/>
      <c r="M37" s="92"/>
      <c r="N37" s="160">
        <f t="shared" si="3"/>
        <v>0.72638888888888919</v>
      </c>
    </row>
    <row r="38" spans="1:14" s="84" customFormat="1" ht="18" x14ac:dyDescent="0.25">
      <c r="A38" s="85"/>
      <c r="B38" s="95" t="s">
        <v>96</v>
      </c>
      <c r="C38" s="118" t="s">
        <v>24</v>
      </c>
      <c r="D38" s="117">
        <f>TIME(0,2,0)</f>
        <v>1.3888888888888889E-3</v>
      </c>
      <c r="E38" s="111">
        <f t="shared" si="0"/>
        <v>0.33541666666666664</v>
      </c>
      <c r="F38" s="111"/>
      <c r="G38" s="111"/>
      <c r="H38" s="111">
        <f t="shared" si="1"/>
        <v>0.47083333333333327</v>
      </c>
      <c r="I38" s="111"/>
      <c r="J38" s="111"/>
      <c r="K38" s="161">
        <f t="shared" si="2"/>
        <v>0.59583333333333366</v>
      </c>
      <c r="L38" s="111"/>
      <c r="M38" s="111"/>
      <c r="N38" s="161">
        <f t="shared" si="3"/>
        <v>0.72777777777777808</v>
      </c>
    </row>
    <row r="39" spans="1:14" s="84" customFormat="1" ht="18" x14ac:dyDescent="0.25">
      <c r="A39" s="83"/>
      <c r="B39" s="95"/>
      <c r="C39" s="118" t="s">
        <v>22</v>
      </c>
      <c r="D39" s="117">
        <f>TIME(0,0,45)</f>
        <v>5.2083333333333333E-4</v>
      </c>
      <c r="E39" s="111">
        <f t="shared" si="0"/>
        <v>0.3359375</v>
      </c>
      <c r="F39" s="111"/>
      <c r="G39" s="111"/>
      <c r="H39" s="111">
        <f t="shared" si="1"/>
        <v>0.47135416666666663</v>
      </c>
      <c r="I39" s="111"/>
      <c r="J39" s="111"/>
      <c r="K39" s="161">
        <f t="shared" si="2"/>
        <v>0.59635416666666696</v>
      </c>
      <c r="L39" s="111"/>
      <c r="M39" s="111"/>
      <c r="N39" s="161">
        <f t="shared" si="3"/>
        <v>0.72829861111111138</v>
      </c>
    </row>
    <row r="40" spans="1:14" ht="18" x14ac:dyDescent="0.25">
      <c r="B40" s="95" t="s">
        <v>95</v>
      </c>
      <c r="C40" s="118" t="s">
        <v>24</v>
      </c>
      <c r="D40" s="117">
        <f>TIME(0,2,0)</f>
        <v>1.3888888888888889E-3</v>
      </c>
      <c r="E40" s="92">
        <f t="shared" si="0"/>
        <v>0.33732638888888888</v>
      </c>
      <c r="F40" s="92"/>
      <c r="G40" s="92"/>
      <c r="H40" s="92">
        <f t="shared" si="1"/>
        <v>0.47274305555555551</v>
      </c>
      <c r="I40" s="92"/>
      <c r="J40" s="92"/>
      <c r="K40" s="160">
        <f t="shared" si="2"/>
        <v>0.59774305555555585</v>
      </c>
      <c r="L40" s="92"/>
      <c r="M40" s="92"/>
      <c r="N40" s="160">
        <f t="shared" si="3"/>
        <v>0.72968750000000027</v>
      </c>
    </row>
    <row r="41" spans="1:14" ht="18" x14ac:dyDescent="0.25">
      <c r="A41" s="85"/>
      <c r="B41" s="95"/>
      <c r="C41" s="118" t="s">
        <v>22</v>
      </c>
      <c r="D41" s="117">
        <f>TIME(0,0,30)</f>
        <v>3.4722222222222224E-4</v>
      </c>
      <c r="E41" s="92">
        <f t="shared" si="0"/>
        <v>0.3376736111111111</v>
      </c>
      <c r="F41" s="92"/>
      <c r="G41" s="92"/>
      <c r="H41" s="92">
        <f t="shared" si="1"/>
        <v>0.47309027777777773</v>
      </c>
      <c r="I41" s="92"/>
      <c r="J41" s="92"/>
      <c r="K41" s="160">
        <f t="shared" si="2"/>
        <v>0.59809027777777812</v>
      </c>
      <c r="L41" s="92"/>
      <c r="M41" s="92"/>
      <c r="N41" s="160">
        <f t="shared" si="3"/>
        <v>0.73003472222222254</v>
      </c>
    </row>
    <row r="42" spans="1:14" ht="18" x14ac:dyDescent="0.25">
      <c r="B42" s="95" t="s">
        <v>94</v>
      </c>
      <c r="C42" s="118" t="s">
        <v>24</v>
      </c>
      <c r="D42" s="117">
        <f>TIME(0,5,0)</f>
        <v>3.472222222222222E-3</v>
      </c>
      <c r="E42" s="92">
        <f t="shared" si="0"/>
        <v>0.34114583333333331</v>
      </c>
      <c r="F42" s="92"/>
      <c r="G42" s="92"/>
      <c r="H42" s="92">
        <f t="shared" si="1"/>
        <v>0.47656249999999994</v>
      </c>
      <c r="I42" s="92"/>
      <c r="J42" s="92"/>
      <c r="K42" s="160">
        <f t="shared" si="2"/>
        <v>0.60156250000000033</v>
      </c>
      <c r="L42" s="92"/>
      <c r="M42" s="92"/>
      <c r="N42" s="160">
        <f t="shared" si="3"/>
        <v>0.73350694444444475</v>
      </c>
    </row>
    <row r="43" spans="1:14" ht="18" x14ac:dyDescent="0.25">
      <c r="B43" s="95"/>
      <c r="C43" s="118" t="s">
        <v>22</v>
      </c>
      <c r="D43" s="117">
        <f>TIME(0,0,30)</f>
        <v>3.4722222222222224E-4</v>
      </c>
      <c r="E43" s="92">
        <f t="shared" si="0"/>
        <v>0.34149305555555554</v>
      </c>
      <c r="F43" s="92"/>
      <c r="G43" s="92"/>
      <c r="H43" s="92">
        <f t="shared" si="1"/>
        <v>0.47690972222222217</v>
      </c>
      <c r="I43" s="92"/>
      <c r="J43" s="92"/>
      <c r="K43" s="160">
        <f t="shared" si="2"/>
        <v>0.60190972222222261</v>
      </c>
      <c r="L43" s="92"/>
      <c r="M43" s="92"/>
      <c r="N43" s="160">
        <f t="shared" si="3"/>
        <v>0.73385416666666703</v>
      </c>
    </row>
    <row r="44" spans="1:14" ht="18" x14ac:dyDescent="0.25">
      <c r="A44" s="85"/>
      <c r="B44" s="95" t="s">
        <v>93</v>
      </c>
      <c r="C44" s="118" t="s">
        <v>24</v>
      </c>
      <c r="D44" s="117">
        <f>TIME(0,6,0)</f>
        <v>4.1666666666666666E-3</v>
      </c>
      <c r="E44" s="92">
        <f t="shared" si="0"/>
        <v>0.34565972222222219</v>
      </c>
      <c r="F44" s="92"/>
      <c r="G44" s="92"/>
      <c r="H44" s="92">
        <f t="shared" si="1"/>
        <v>0.48107638888888882</v>
      </c>
      <c r="I44" s="92"/>
      <c r="J44" s="92"/>
      <c r="K44" s="160">
        <f t="shared" si="2"/>
        <v>0.60607638888888926</v>
      </c>
      <c r="L44" s="92"/>
      <c r="M44" s="92"/>
      <c r="N44" s="160">
        <f t="shared" si="3"/>
        <v>0.73802083333333368</v>
      </c>
    </row>
    <row r="45" spans="1:14" ht="18" x14ac:dyDescent="0.25">
      <c r="B45" s="95"/>
      <c r="C45" s="118" t="s">
        <v>22</v>
      </c>
      <c r="D45" s="117">
        <f>TIME(0,0,30)</f>
        <v>3.4722222222222224E-4</v>
      </c>
      <c r="E45" s="92">
        <f t="shared" si="0"/>
        <v>0.34600694444444441</v>
      </c>
      <c r="F45" s="92"/>
      <c r="G45" s="92"/>
      <c r="H45" s="92">
        <f t="shared" si="1"/>
        <v>0.48142361111111104</v>
      </c>
      <c r="I45" s="92"/>
      <c r="J45" s="92"/>
      <c r="K45" s="160">
        <f t="shared" si="2"/>
        <v>0.60642361111111154</v>
      </c>
      <c r="L45" s="92"/>
      <c r="M45" s="92"/>
      <c r="N45" s="160">
        <f t="shared" si="3"/>
        <v>0.73836805555555596</v>
      </c>
    </row>
    <row r="46" spans="1:14" ht="18" x14ac:dyDescent="0.25">
      <c r="B46" s="95" t="s">
        <v>92</v>
      </c>
      <c r="C46" s="118" t="s">
        <v>24</v>
      </c>
      <c r="D46" s="117">
        <f>TIME(0,3,0)</f>
        <v>2.0833333333333333E-3</v>
      </c>
      <c r="E46" s="92">
        <f t="shared" si="0"/>
        <v>0.34809027777777773</v>
      </c>
      <c r="F46" s="92"/>
      <c r="G46" s="92"/>
      <c r="H46" s="92">
        <f t="shared" si="1"/>
        <v>0.48350694444444436</v>
      </c>
      <c r="I46" s="92"/>
      <c r="J46" s="92"/>
      <c r="K46" s="160">
        <f t="shared" si="2"/>
        <v>0.60850694444444486</v>
      </c>
      <c r="L46" s="92"/>
      <c r="M46" s="92"/>
      <c r="N46" s="160">
        <f t="shared" si="3"/>
        <v>0.74045138888888928</v>
      </c>
    </row>
    <row r="47" spans="1:14" ht="18" x14ac:dyDescent="0.25">
      <c r="A47" s="85"/>
      <c r="B47" s="95"/>
      <c r="C47" s="118" t="s">
        <v>22</v>
      </c>
      <c r="D47" s="117">
        <f>TIME(0,0,30)</f>
        <v>3.4722222222222224E-4</v>
      </c>
      <c r="E47" s="92">
        <f t="shared" si="0"/>
        <v>0.34843749999999996</v>
      </c>
      <c r="F47" s="92"/>
      <c r="G47" s="92"/>
      <c r="H47" s="92">
        <f t="shared" si="1"/>
        <v>0.48385416666666659</v>
      </c>
      <c r="I47" s="92"/>
      <c r="J47" s="92"/>
      <c r="K47" s="160">
        <f t="shared" si="2"/>
        <v>0.60885416666666714</v>
      </c>
      <c r="L47" s="92"/>
      <c r="M47" s="92"/>
      <c r="N47" s="160">
        <f t="shared" si="3"/>
        <v>0.74079861111111156</v>
      </c>
    </row>
    <row r="48" spans="1:14" ht="18" x14ac:dyDescent="0.25">
      <c r="B48" s="95" t="s">
        <v>91</v>
      </c>
      <c r="C48" s="118" t="s">
        <v>24</v>
      </c>
      <c r="D48" s="117">
        <f>TIME(0,3,0)</f>
        <v>2.0833333333333333E-3</v>
      </c>
      <c r="E48" s="92">
        <f t="shared" si="0"/>
        <v>0.35052083333333328</v>
      </c>
      <c r="F48" s="92"/>
      <c r="G48" s="92"/>
      <c r="H48" s="92">
        <f t="shared" si="1"/>
        <v>0.48593749999999991</v>
      </c>
      <c r="I48" s="92"/>
      <c r="J48" s="92"/>
      <c r="K48" s="160">
        <f t="shared" si="2"/>
        <v>0.61093750000000047</v>
      </c>
      <c r="L48" s="92"/>
      <c r="M48" s="92"/>
      <c r="N48" s="160">
        <f t="shared" si="3"/>
        <v>0.74288194444444489</v>
      </c>
    </row>
    <row r="49" spans="1:66" ht="18" x14ac:dyDescent="0.25">
      <c r="B49" s="95"/>
      <c r="C49" s="118" t="s">
        <v>22</v>
      </c>
      <c r="D49" s="117">
        <f>TIME(0,0,30)</f>
        <v>3.4722222222222224E-4</v>
      </c>
      <c r="E49" s="92">
        <f t="shared" si="0"/>
        <v>0.3508680555555555</v>
      </c>
      <c r="F49" s="92"/>
      <c r="G49" s="92"/>
      <c r="H49" s="92">
        <f t="shared" si="1"/>
        <v>0.48628472222222213</v>
      </c>
      <c r="I49" s="92"/>
      <c r="J49" s="92"/>
      <c r="K49" s="160">
        <f t="shared" si="2"/>
        <v>0.61128472222222274</v>
      </c>
      <c r="L49" s="92"/>
      <c r="M49" s="92"/>
      <c r="N49" s="160">
        <f t="shared" si="3"/>
        <v>0.74322916666666716</v>
      </c>
    </row>
    <row r="50" spans="1:66" ht="18" x14ac:dyDescent="0.25">
      <c r="A50" s="85"/>
      <c r="B50" s="95" t="s">
        <v>90</v>
      </c>
      <c r="C50" s="118" t="s">
        <v>24</v>
      </c>
      <c r="D50" s="117">
        <f>TIME(0,5,0)</f>
        <v>3.472222222222222E-3</v>
      </c>
      <c r="E50" s="92">
        <f t="shared" si="0"/>
        <v>0.35434027777777771</v>
      </c>
      <c r="F50" s="92"/>
      <c r="G50" s="92"/>
      <c r="H50" s="92">
        <f t="shared" si="1"/>
        <v>0.48975694444444434</v>
      </c>
      <c r="I50" s="92"/>
      <c r="J50" s="92"/>
      <c r="K50" s="160">
        <f t="shared" si="2"/>
        <v>0.61475694444444495</v>
      </c>
      <c r="L50" s="92"/>
      <c r="M50" s="92"/>
      <c r="N50" s="160">
        <f t="shared" si="3"/>
        <v>0.74670138888888937</v>
      </c>
    </row>
    <row r="51" spans="1:66" ht="18" x14ac:dyDescent="0.25">
      <c r="B51" s="95"/>
      <c r="C51" s="118" t="s">
        <v>22</v>
      </c>
      <c r="D51" s="117">
        <f>TIME(0,0,30)</f>
        <v>3.4722222222222224E-4</v>
      </c>
      <c r="E51" s="92">
        <f t="shared" si="0"/>
        <v>0.35468749999999993</v>
      </c>
      <c r="F51" s="92"/>
      <c r="G51" s="92"/>
      <c r="H51" s="92">
        <f t="shared" si="1"/>
        <v>0.49010416666666656</v>
      </c>
      <c r="I51" s="92"/>
      <c r="J51" s="92"/>
      <c r="K51" s="160">
        <f t="shared" si="2"/>
        <v>0.61510416666666723</v>
      </c>
      <c r="L51" s="92"/>
      <c r="M51" s="92"/>
      <c r="N51" s="160">
        <f t="shared" si="3"/>
        <v>0.74704861111111165</v>
      </c>
    </row>
    <row r="52" spans="1:66" s="155" customFormat="1" ht="18" x14ac:dyDescent="0.25">
      <c r="A52" s="83"/>
      <c r="B52" s="159" t="s">
        <v>86</v>
      </c>
      <c r="C52" s="132" t="s">
        <v>24</v>
      </c>
      <c r="D52" s="158">
        <f>TIME(0,4,15)</f>
        <v>2.9513888888888888E-3</v>
      </c>
      <c r="E52" s="157">
        <f t="shared" si="0"/>
        <v>0.35763888888888884</v>
      </c>
      <c r="F52" s="157"/>
      <c r="G52" s="157"/>
      <c r="H52" s="157">
        <f t="shared" si="1"/>
        <v>0.49305555555555547</v>
      </c>
      <c r="I52" s="157"/>
      <c r="J52" s="157"/>
      <c r="K52" s="156">
        <f t="shared" si="2"/>
        <v>0.61805555555555614</v>
      </c>
      <c r="L52" s="157"/>
      <c r="M52" s="157"/>
      <c r="N52" s="156">
        <f t="shared" si="3"/>
        <v>0.75000000000000056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</row>
    <row r="53" spans="1:66" s="149" customFormat="1" ht="18" x14ac:dyDescent="0.25">
      <c r="A53" s="85"/>
      <c r="B53" s="154" t="s">
        <v>89</v>
      </c>
      <c r="C53" s="153"/>
      <c r="D53" s="152"/>
      <c r="E53" s="152" t="s">
        <v>87</v>
      </c>
      <c r="F53" s="152"/>
      <c r="G53" s="152" t="s">
        <v>88</v>
      </c>
      <c r="H53" s="152" t="s">
        <v>87</v>
      </c>
      <c r="I53" s="152"/>
      <c r="J53" s="152" t="s">
        <v>88</v>
      </c>
      <c r="K53" s="151" t="s">
        <v>87</v>
      </c>
      <c r="L53" s="152" t="s">
        <v>88</v>
      </c>
      <c r="M53" s="152"/>
      <c r="N53" s="151" t="s">
        <v>87</v>
      </c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</row>
    <row r="54" spans="1:66" s="143" customFormat="1" ht="18" x14ac:dyDescent="0.25">
      <c r="A54" s="83"/>
      <c r="B54" s="148" t="s">
        <v>86</v>
      </c>
      <c r="C54" s="147" t="s">
        <v>22</v>
      </c>
      <c r="D54" s="146">
        <f>TIME(0,1,0)</f>
        <v>6.9444444444444447E-4</v>
      </c>
      <c r="E54" s="145">
        <f>E52+$D54</f>
        <v>0.35833333333333328</v>
      </c>
      <c r="F54" s="145"/>
      <c r="G54" s="145">
        <v>0.36458333333333331</v>
      </c>
      <c r="H54" s="145">
        <f>H52+$D54</f>
        <v>0.49374999999999991</v>
      </c>
      <c r="I54" s="145"/>
      <c r="J54" s="145">
        <v>0.5</v>
      </c>
      <c r="K54" s="144">
        <f>K52+$D54</f>
        <v>0.61875000000000058</v>
      </c>
      <c r="L54" s="145">
        <v>0.625</v>
      </c>
      <c r="M54" s="145"/>
      <c r="N54" s="144">
        <f>N52+$D54</f>
        <v>0.750694444444445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</row>
    <row r="55" spans="1:66" s="84" customFormat="1" ht="18" x14ac:dyDescent="0.25">
      <c r="A55" s="83"/>
      <c r="B55" s="142" t="s">
        <v>85</v>
      </c>
      <c r="C55" s="122" t="s">
        <v>22</v>
      </c>
      <c r="D55" s="141">
        <f>TIME(0,12,0)</f>
        <v>8.3333333333333332E-3</v>
      </c>
      <c r="E55" s="135"/>
      <c r="F55" s="135"/>
      <c r="G55" s="116">
        <f t="shared" ref="G55:G67" si="4">G54+$D55</f>
        <v>0.37291666666666667</v>
      </c>
      <c r="H55" s="135"/>
      <c r="I55" s="135"/>
      <c r="J55" s="116">
        <f t="shared" ref="J55:J67" si="5">J54+$D55</f>
        <v>0.5083333333333333</v>
      </c>
      <c r="K55" s="134"/>
      <c r="L55" s="116">
        <f t="shared" ref="L55:L67" si="6">L54+$D55</f>
        <v>0.6333333333333333</v>
      </c>
      <c r="M55" s="135"/>
      <c r="N55" s="134"/>
    </row>
    <row r="56" spans="1:66" s="84" customFormat="1" ht="18" x14ac:dyDescent="0.25">
      <c r="A56" s="83"/>
      <c r="B56" s="142"/>
      <c r="C56" s="122"/>
      <c r="D56" s="141">
        <f>TIME(0,0,30)</f>
        <v>3.4722222222222224E-4</v>
      </c>
      <c r="E56" s="135"/>
      <c r="F56" s="135"/>
      <c r="G56" s="116">
        <f t="shared" si="4"/>
        <v>0.3732638888888889</v>
      </c>
      <c r="H56" s="135"/>
      <c r="I56" s="135"/>
      <c r="J56" s="116">
        <f t="shared" si="5"/>
        <v>0.50868055555555558</v>
      </c>
      <c r="K56" s="134"/>
      <c r="L56" s="116">
        <f t="shared" si="6"/>
        <v>0.63368055555555558</v>
      </c>
      <c r="M56" s="135"/>
      <c r="N56" s="134"/>
    </row>
    <row r="57" spans="1:66" s="84" customFormat="1" ht="18" x14ac:dyDescent="0.25">
      <c r="A57" s="83"/>
      <c r="B57" s="142" t="s">
        <v>84</v>
      </c>
      <c r="C57" s="118" t="s">
        <v>22</v>
      </c>
      <c r="D57" s="141">
        <f>TIME(0,9,0)</f>
        <v>6.2500000000000003E-3</v>
      </c>
      <c r="E57" s="135"/>
      <c r="F57" s="135"/>
      <c r="G57" s="116">
        <f t="shared" si="4"/>
        <v>0.37951388888888887</v>
      </c>
      <c r="H57" s="135"/>
      <c r="I57" s="135"/>
      <c r="J57" s="116">
        <f t="shared" si="5"/>
        <v>0.51493055555555556</v>
      </c>
      <c r="K57" s="134"/>
      <c r="L57" s="116">
        <f t="shared" si="6"/>
        <v>0.63993055555555556</v>
      </c>
      <c r="M57" s="135"/>
      <c r="N57" s="134"/>
    </row>
    <row r="58" spans="1:66" s="84" customFormat="1" ht="18" x14ac:dyDescent="0.25">
      <c r="A58" s="83"/>
      <c r="B58" s="142"/>
      <c r="C58" s="118"/>
      <c r="D58" s="141">
        <f>TIME(0,0,30)</f>
        <v>3.4722222222222224E-4</v>
      </c>
      <c r="E58" s="135"/>
      <c r="F58" s="135"/>
      <c r="G58" s="116">
        <f t="shared" si="4"/>
        <v>0.37986111111111109</v>
      </c>
      <c r="H58" s="135"/>
      <c r="I58" s="135"/>
      <c r="J58" s="116">
        <f t="shared" si="5"/>
        <v>0.51527777777777783</v>
      </c>
      <c r="K58" s="134"/>
      <c r="L58" s="116">
        <f t="shared" si="6"/>
        <v>0.64027777777777783</v>
      </c>
      <c r="M58" s="135"/>
      <c r="N58" s="134"/>
    </row>
    <row r="59" spans="1:66" s="84" customFormat="1" ht="18" x14ac:dyDescent="0.25">
      <c r="A59" s="83"/>
      <c r="B59" s="142" t="s">
        <v>83</v>
      </c>
      <c r="C59" s="118" t="s">
        <v>22</v>
      </c>
      <c r="D59" s="141">
        <f>TIME(0,7,0)</f>
        <v>4.8611111111111112E-3</v>
      </c>
      <c r="E59" s="135"/>
      <c r="F59" s="135"/>
      <c r="G59" s="116">
        <f t="shared" si="4"/>
        <v>0.38472222222222219</v>
      </c>
      <c r="H59" s="135"/>
      <c r="I59" s="135"/>
      <c r="J59" s="116">
        <f t="shared" si="5"/>
        <v>0.52013888888888893</v>
      </c>
      <c r="K59" s="134"/>
      <c r="L59" s="116">
        <f t="shared" si="6"/>
        <v>0.64513888888888893</v>
      </c>
      <c r="M59" s="135"/>
      <c r="N59" s="134"/>
    </row>
    <row r="60" spans="1:66" s="84" customFormat="1" ht="18" x14ac:dyDescent="0.25">
      <c r="A60" s="83"/>
      <c r="B60" s="142"/>
      <c r="C60" s="94"/>
      <c r="D60" s="141">
        <f>TIME(0,0,30)</f>
        <v>3.4722222222222224E-4</v>
      </c>
      <c r="E60" s="135"/>
      <c r="F60" s="135"/>
      <c r="G60" s="135">
        <f t="shared" si="4"/>
        <v>0.38506944444444441</v>
      </c>
      <c r="H60" s="135"/>
      <c r="I60" s="135"/>
      <c r="J60" s="135">
        <f t="shared" si="5"/>
        <v>0.5204861111111112</v>
      </c>
      <c r="K60" s="134"/>
      <c r="L60" s="135">
        <f t="shared" si="6"/>
        <v>0.6454861111111112</v>
      </c>
      <c r="M60" s="135"/>
      <c r="N60" s="134"/>
    </row>
    <row r="61" spans="1:66" s="84" customFormat="1" ht="18.75" thickBot="1" x14ac:dyDescent="0.3">
      <c r="A61" s="83"/>
      <c r="B61" s="140" t="s">
        <v>82</v>
      </c>
      <c r="C61" s="122" t="s">
        <v>24</v>
      </c>
      <c r="D61" s="121">
        <f>TIME(0,5,30)</f>
        <v>3.8194444444444443E-3</v>
      </c>
      <c r="E61" s="134"/>
      <c r="F61" s="110"/>
      <c r="G61" s="138">
        <f t="shared" si="4"/>
        <v>0.38888888888888884</v>
      </c>
      <c r="H61" s="135"/>
      <c r="I61" s="110"/>
      <c r="J61" s="138">
        <f t="shared" si="5"/>
        <v>0.52430555555555569</v>
      </c>
      <c r="K61" s="134"/>
      <c r="L61" s="138">
        <f t="shared" si="6"/>
        <v>0.64930555555555569</v>
      </c>
      <c r="M61" s="110"/>
      <c r="N61" s="134"/>
    </row>
    <row r="62" spans="1:66" s="84" customFormat="1" ht="19.5" thickTop="1" thickBot="1" x14ac:dyDescent="0.3">
      <c r="A62" s="83"/>
      <c r="B62" s="139" t="s">
        <v>82</v>
      </c>
      <c r="C62" s="118" t="s">
        <v>22</v>
      </c>
      <c r="D62" s="117">
        <f>TIME(0,0,30)</f>
        <v>3.4722222222222224E-4</v>
      </c>
      <c r="E62" s="135"/>
      <c r="F62" s="112"/>
      <c r="G62" s="138">
        <f t="shared" si="4"/>
        <v>0.38923611111111106</v>
      </c>
      <c r="H62" s="135"/>
      <c r="I62" s="112"/>
      <c r="J62" s="138">
        <f t="shared" si="5"/>
        <v>0.52465277777777797</v>
      </c>
      <c r="K62" s="134"/>
      <c r="L62" s="138">
        <f t="shared" si="6"/>
        <v>0.64965277777777797</v>
      </c>
      <c r="M62" s="112"/>
      <c r="N62" s="134"/>
    </row>
    <row r="63" spans="1:66" s="84" customFormat="1" ht="18.75" hidden="1" thickTop="1" x14ac:dyDescent="0.25">
      <c r="A63" s="83"/>
      <c r="B63" s="137" t="s">
        <v>81</v>
      </c>
      <c r="C63" s="94"/>
      <c r="D63" s="117">
        <f>TIME(0,8,0)</f>
        <v>5.5555555555555558E-3</v>
      </c>
      <c r="E63" s="135"/>
      <c r="F63" s="135"/>
      <c r="G63" s="116">
        <f t="shared" si="4"/>
        <v>0.3947916666666666</v>
      </c>
      <c r="H63" s="135"/>
      <c r="I63" s="135"/>
      <c r="J63" s="116">
        <f t="shared" si="5"/>
        <v>0.5302083333333335</v>
      </c>
      <c r="K63" s="134"/>
      <c r="L63" s="116">
        <f t="shared" si="6"/>
        <v>0.6552083333333335</v>
      </c>
      <c r="M63" s="135"/>
      <c r="N63" s="134"/>
    </row>
    <row r="64" spans="1:66" s="84" customFormat="1" ht="18.75" hidden="1" thickTop="1" x14ac:dyDescent="0.25">
      <c r="A64" s="83"/>
      <c r="B64" s="136" t="s">
        <v>80</v>
      </c>
      <c r="C64" s="94"/>
      <c r="D64" s="117">
        <f>TIME(0,12,0)</f>
        <v>8.3333333333333332E-3</v>
      </c>
      <c r="E64" s="135"/>
      <c r="F64" s="135"/>
      <c r="G64" s="116">
        <f t="shared" si="4"/>
        <v>0.40312499999999996</v>
      </c>
      <c r="H64" s="135"/>
      <c r="I64" s="135"/>
      <c r="J64" s="116">
        <f t="shared" si="5"/>
        <v>0.53854166666666681</v>
      </c>
      <c r="K64" s="134"/>
      <c r="L64" s="116">
        <f t="shared" si="6"/>
        <v>0.66354166666666681</v>
      </c>
      <c r="M64" s="135"/>
      <c r="N64" s="134"/>
    </row>
    <row r="65" spans="1:14" s="84" customFormat="1" ht="18.75" thickTop="1" x14ac:dyDescent="0.25">
      <c r="A65" s="83"/>
      <c r="B65" s="136" t="s">
        <v>79</v>
      </c>
      <c r="C65" s="94"/>
      <c r="D65" s="117">
        <f>TIME(0,12,0)</f>
        <v>8.3333333333333332E-3</v>
      </c>
      <c r="E65" s="135"/>
      <c r="F65" s="135"/>
      <c r="G65" s="116">
        <f t="shared" si="4"/>
        <v>0.41145833333333331</v>
      </c>
      <c r="H65" s="135"/>
      <c r="I65" s="135"/>
      <c r="J65" s="116">
        <f t="shared" si="5"/>
        <v>0.54687500000000011</v>
      </c>
      <c r="K65" s="134"/>
      <c r="L65" s="116">
        <f t="shared" si="6"/>
        <v>0.67187500000000011</v>
      </c>
      <c r="M65" s="135"/>
      <c r="N65" s="134"/>
    </row>
    <row r="66" spans="1:14" s="84" customFormat="1" ht="18" x14ac:dyDescent="0.25">
      <c r="A66" s="83"/>
      <c r="B66" s="136" t="s">
        <v>78</v>
      </c>
      <c r="C66" s="94"/>
      <c r="D66" s="117">
        <f>TIME(0,6,0)</f>
        <v>4.1666666666666666E-3</v>
      </c>
      <c r="E66" s="135"/>
      <c r="F66" s="135"/>
      <c r="G66" s="116">
        <f t="shared" si="4"/>
        <v>0.41562499999999997</v>
      </c>
      <c r="H66" s="135"/>
      <c r="I66" s="135"/>
      <c r="J66" s="116">
        <f t="shared" si="5"/>
        <v>0.55104166666666676</v>
      </c>
      <c r="K66" s="134"/>
      <c r="L66" s="116">
        <f t="shared" si="6"/>
        <v>0.67604166666666676</v>
      </c>
      <c r="M66" s="135"/>
      <c r="N66" s="134"/>
    </row>
    <row r="67" spans="1:14" s="84" customFormat="1" ht="18.75" thickBot="1" x14ac:dyDescent="0.3">
      <c r="A67" s="83"/>
      <c r="B67" s="133" t="s">
        <v>65</v>
      </c>
      <c r="C67" s="132"/>
      <c r="D67" s="131">
        <f>TIME(0,7,0)</f>
        <v>4.8611111111111112E-3</v>
      </c>
      <c r="E67" s="130"/>
      <c r="F67" s="129"/>
      <c r="G67" s="128">
        <f t="shared" si="4"/>
        <v>0.42048611111111106</v>
      </c>
      <c r="H67" s="130"/>
      <c r="I67" s="129"/>
      <c r="J67" s="128">
        <f t="shared" si="5"/>
        <v>0.55590277777777786</v>
      </c>
      <c r="K67" s="127"/>
      <c r="L67" s="128">
        <f t="shared" si="6"/>
        <v>0.68090277777777786</v>
      </c>
      <c r="M67" s="125"/>
      <c r="N67" s="127"/>
    </row>
    <row r="68" spans="1:14" s="84" customFormat="1" ht="18.75" thickTop="1" x14ac:dyDescent="0.25">
      <c r="A68" s="83"/>
      <c r="B68" s="126"/>
      <c r="C68" s="94"/>
      <c r="D68" s="93"/>
      <c r="E68" s="125"/>
      <c r="F68" s="125"/>
      <c r="G68" s="125"/>
      <c r="H68" s="125"/>
      <c r="I68" s="125"/>
      <c r="J68" s="125"/>
      <c r="K68" s="123"/>
      <c r="L68" s="125"/>
      <c r="M68" s="124"/>
      <c r="N68" s="123"/>
    </row>
    <row r="69" spans="1:14" ht="18" x14ac:dyDescent="0.25">
      <c r="B69" s="95" t="s">
        <v>77</v>
      </c>
      <c r="C69" s="122" t="s">
        <v>24</v>
      </c>
      <c r="D69" s="121">
        <f>TIME(0,9,0)</f>
        <v>6.2500000000000003E-3</v>
      </c>
      <c r="E69" s="120">
        <f>E54+$D69</f>
        <v>0.36458333333333326</v>
      </c>
      <c r="F69" s="120"/>
      <c r="G69" s="120"/>
      <c r="H69" s="120">
        <f>H54+$D69</f>
        <v>0.49999999999999989</v>
      </c>
      <c r="I69" s="120"/>
      <c r="J69" s="120"/>
      <c r="K69" s="119">
        <f>K54+$D69</f>
        <v>0.62500000000000056</v>
      </c>
      <c r="L69" s="120"/>
      <c r="M69" s="120"/>
      <c r="N69" s="119">
        <f>N54+$D69</f>
        <v>0.75694444444444497</v>
      </c>
    </row>
    <row r="70" spans="1:14" ht="18" x14ac:dyDescent="0.25">
      <c r="B70" s="95"/>
      <c r="C70" s="118" t="s">
        <v>22</v>
      </c>
      <c r="D70" s="117">
        <f>TIME(0,0,45)</f>
        <v>5.2083333333333333E-4</v>
      </c>
      <c r="E70" s="116">
        <f t="shared" ref="E70:E75" si="7">E69+$D70</f>
        <v>0.36510416666666662</v>
      </c>
      <c r="F70" s="116"/>
      <c r="G70" s="116"/>
      <c r="H70" s="116">
        <f t="shared" ref="H70:H75" si="8">H69+$D70</f>
        <v>0.50052083333333319</v>
      </c>
      <c r="I70" s="116"/>
      <c r="J70" s="116"/>
      <c r="K70" s="115">
        <f t="shared" ref="K70:K75" si="9">K69+$D70</f>
        <v>0.62552083333333386</v>
      </c>
      <c r="L70" s="116"/>
      <c r="M70" s="116"/>
      <c r="N70" s="115">
        <f t="shared" ref="N70:N75" si="10">N69+$D70</f>
        <v>0.75746527777777828</v>
      </c>
    </row>
    <row r="71" spans="1:14" ht="18" x14ac:dyDescent="0.25">
      <c r="B71" s="95" t="s">
        <v>76</v>
      </c>
      <c r="C71" s="118" t="s">
        <v>24</v>
      </c>
      <c r="D71" s="117">
        <f>TIME(0,7,0)</f>
        <v>4.8611111111111112E-3</v>
      </c>
      <c r="E71" s="116">
        <f t="shared" si="7"/>
        <v>0.36996527777777771</v>
      </c>
      <c r="F71" s="116"/>
      <c r="G71" s="116"/>
      <c r="H71" s="116">
        <f t="shared" si="8"/>
        <v>0.50538194444444429</v>
      </c>
      <c r="I71" s="116"/>
      <c r="J71" s="116"/>
      <c r="K71" s="115">
        <f t="shared" si="9"/>
        <v>0.63038194444444495</v>
      </c>
      <c r="L71" s="116"/>
      <c r="M71" s="116"/>
      <c r="N71" s="115">
        <f t="shared" si="10"/>
        <v>0.76232638888888937</v>
      </c>
    </row>
    <row r="72" spans="1:14" ht="18" x14ac:dyDescent="0.25">
      <c r="B72" s="95"/>
      <c r="C72" s="118" t="s">
        <v>22</v>
      </c>
      <c r="D72" s="117">
        <f>TIME(0,0,45)</f>
        <v>5.2083333333333333E-4</v>
      </c>
      <c r="E72" s="116">
        <f t="shared" si="7"/>
        <v>0.37048611111111107</v>
      </c>
      <c r="F72" s="116"/>
      <c r="G72" s="116"/>
      <c r="H72" s="116">
        <f t="shared" si="8"/>
        <v>0.50590277777777759</v>
      </c>
      <c r="I72" s="116"/>
      <c r="J72" s="116"/>
      <c r="K72" s="115">
        <f t="shared" si="9"/>
        <v>0.63090277777777826</v>
      </c>
      <c r="L72" s="116"/>
      <c r="M72" s="116"/>
      <c r="N72" s="115">
        <f t="shared" si="10"/>
        <v>0.76284722222222268</v>
      </c>
    </row>
    <row r="73" spans="1:14" ht="18" x14ac:dyDescent="0.25">
      <c r="B73" s="95" t="s">
        <v>75</v>
      </c>
      <c r="C73" s="118" t="s">
        <v>24</v>
      </c>
      <c r="D73" s="117">
        <f>TIME(0,4,0)</f>
        <v>2.7777777777777779E-3</v>
      </c>
      <c r="E73" s="116">
        <f t="shared" si="7"/>
        <v>0.37326388888888884</v>
      </c>
      <c r="F73" s="116"/>
      <c r="G73" s="116"/>
      <c r="H73" s="116">
        <f t="shared" si="8"/>
        <v>0.50868055555555536</v>
      </c>
      <c r="I73" s="116"/>
      <c r="J73" s="116"/>
      <c r="K73" s="115">
        <f t="shared" si="9"/>
        <v>0.63368055555555602</v>
      </c>
      <c r="L73" s="116"/>
      <c r="M73" s="116"/>
      <c r="N73" s="115">
        <f t="shared" si="10"/>
        <v>0.76562500000000044</v>
      </c>
    </row>
    <row r="74" spans="1:14" ht="18" x14ac:dyDescent="0.25">
      <c r="B74" s="95"/>
      <c r="C74" s="118" t="s">
        <v>22</v>
      </c>
      <c r="D74" s="117">
        <f>TIME(0,0,30)</f>
        <v>3.4722222222222224E-4</v>
      </c>
      <c r="E74" s="116">
        <f t="shared" si="7"/>
        <v>0.37361111111111106</v>
      </c>
      <c r="F74" s="116"/>
      <c r="G74" s="116"/>
      <c r="H74" s="116">
        <f t="shared" si="8"/>
        <v>0.50902777777777763</v>
      </c>
      <c r="I74" s="116"/>
      <c r="J74" s="116"/>
      <c r="K74" s="115">
        <f t="shared" si="9"/>
        <v>0.6340277777777783</v>
      </c>
      <c r="L74" s="116"/>
      <c r="M74" s="116"/>
      <c r="N74" s="115">
        <f t="shared" si="10"/>
        <v>0.76597222222222272</v>
      </c>
    </row>
    <row r="75" spans="1:14" s="84" customFormat="1" ht="18" x14ac:dyDescent="0.25">
      <c r="B75" s="95" t="s">
        <v>74</v>
      </c>
      <c r="C75" s="114" t="s">
        <v>24</v>
      </c>
      <c r="D75" s="113">
        <f>TIME(0,3,0)</f>
        <v>2.0833333333333333E-3</v>
      </c>
      <c r="E75" s="110">
        <f t="shared" si="7"/>
        <v>0.37569444444444439</v>
      </c>
      <c r="F75" s="111"/>
      <c r="G75" s="112"/>
      <c r="H75" s="110">
        <f t="shared" si="8"/>
        <v>0.51111111111111096</v>
      </c>
      <c r="I75" s="111"/>
      <c r="J75" s="112"/>
      <c r="K75" s="110">
        <f t="shared" si="9"/>
        <v>0.63611111111111163</v>
      </c>
      <c r="L75" s="112"/>
      <c r="M75" s="111"/>
      <c r="N75" s="110">
        <f t="shared" si="10"/>
        <v>0.76805555555555605</v>
      </c>
    </row>
    <row r="76" spans="1:14" s="84" customFormat="1" ht="15" customHeight="1" x14ac:dyDescent="0.25">
      <c r="B76" s="109"/>
      <c r="C76" s="109"/>
      <c r="D76" s="109">
        <f>TIME(0,1,0)</f>
        <v>6.9444444444444447E-4</v>
      </c>
      <c r="E76" s="106"/>
      <c r="F76" s="107">
        <v>0.3888888888888889</v>
      </c>
      <c r="G76" s="108"/>
      <c r="H76" s="106"/>
      <c r="I76" s="107">
        <v>0.52083333333333337</v>
      </c>
      <c r="J76" s="108"/>
      <c r="K76" s="106"/>
      <c r="L76" s="108"/>
      <c r="M76" s="107">
        <v>0.64583333333333337</v>
      </c>
      <c r="N76" s="106"/>
    </row>
    <row r="77" spans="1:14" ht="17.25" customHeight="1" x14ac:dyDescent="0.25">
      <c r="B77" s="95" t="s">
        <v>73</v>
      </c>
      <c r="C77" s="94" t="s">
        <v>24</v>
      </c>
      <c r="D77" s="93">
        <f>TIME(0,11,0)</f>
        <v>7.6388888888888886E-3</v>
      </c>
      <c r="E77" s="105"/>
      <c r="F77" s="103">
        <f t="shared" ref="F77:F89" si="11">F76+$D77</f>
        <v>0.39652777777777776</v>
      </c>
      <c r="G77" s="104"/>
      <c r="H77" s="102"/>
      <c r="I77" s="103">
        <f t="shared" ref="I77:I89" si="12">I76+$D77</f>
        <v>0.52847222222222223</v>
      </c>
      <c r="J77" s="102"/>
      <c r="K77" s="102"/>
      <c r="L77" s="102"/>
      <c r="M77" s="103">
        <f t="shared" ref="M77:M89" si="13">M76+$D77</f>
        <v>0.65347222222222223</v>
      </c>
      <c r="N77" s="102"/>
    </row>
    <row r="78" spans="1:14" ht="18" x14ac:dyDescent="0.25">
      <c r="B78" s="101"/>
      <c r="C78" s="100" t="s">
        <v>22</v>
      </c>
      <c r="D78" s="99">
        <f>TIME(0,0,30)</f>
        <v>3.4722222222222224E-4</v>
      </c>
      <c r="E78" s="97"/>
      <c r="F78" s="98">
        <f t="shared" si="11"/>
        <v>0.39687499999999998</v>
      </c>
      <c r="G78" s="97"/>
      <c r="H78" s="97"/>
      <c r="I78" s="98">
        <f t="shared" si="12"/>
        <v>0.52881944444444451</v>
      </c>
      <c r="J78" s="97"/>
      <c r="K78" s="97"/>
      <c r="L78" s="97"/>
      <c r="M78" s="98">
        <f t="shared" si="13"/>
        <v>0.65381944444444451</v>
      </c>
      <c r="N78" s="97"/>
    </row>
    <row r="79" spans="1:14" ht="18" x14ac:dyDescent="0.25">
      <c r="B79" s="95" t="s">
        <v>72</v>
      </c>
      <c r="C79" s="94" t="s">
        <v>24</v>
      </c>
      <c r="D79" s="93">
        <f>TIME(0,14,0)</f>
        <v>9.7222222222222224E-3</v>
      </c>
      <c r="E79" s="91"/>
      <c r="F79" s="96">
        <f t="shared" si="11"/>
        <v>0.40659722222222222</v>
      </c>
      <c r="G79" s="91"/>
      <c r="H79" s="91"/>
      <c r="I79" s="96">
        <f t="shared" si="12"/>
        <v>0.5385416666666667</v>
      </c>
      <c r="J79" s="91"/>
      <c r="K79" s="91"/>
      <c r="L79" s="91"/>
      <c r="M79" s="96">
        <f t="shared" si="13"/>
        <v>0.6635416666666667</v>
      </c>
      <c r="N79" s="91"/>
    </row>
    <row r="80" spans="1:14" ht="18" x14ac:dyDescent="0.25">
      <c r="B80" s="95"/>
      <c r="C80" s="94" t="s">
        <v>22</v>
      </c>
      <c r="D80" s="93">
        <f>TIME(0,0,30)</f>
        <v>3.4722222222222224E-4</v>
      </c>
      <c r="E80" s="91"/>
      <c r="F80" s="92">
        <f t="shared" si="11"/>
        <v>0.40694444444444444</v>
      </c>
      <c r="G80" s="91"/>
      <c r="H80" s="91"/>
      <c r="I80" s="92">
        <f t="shared" si="12"/>
        <v>0.53888888888888897</v>
      </c>
      <c r="J80" s="91"/>
      <c r="K80" s="91"/>
      <c r="L80" s="91"/>
      <c r="M80" s="92">
        <f t="shared" si="13"/>
        <v>0.66388888888888897</v>
      </c>
      <c r="N80" s="91"/>
    </row>
    <row r="81" spans="2:14" ht="18" x14ac:dyDescent="0.25">
      <c r="B81" s="95" t="s">
        <v>71</v>
      </c>
      <c r="C81" s="94" t="s">
        <v>24</v>
      </c>
      <c r="D81" s="93">
        <f>TIME(0,14,0)</f>
        <v>9.7222222222222224E-3</v>
      </c>
      <c r="E81" s="91"/>
      <c r="F81" s="92">
        <f t="shared" si="11"/>
        <v>0.41666666666666669</v>
      </c>
      <c r="G81" s="91"/>
      <c r="H81" s="91"/>
      <c r="I81" s="92">
        <f t="shared" si="12"/>
        <v>0.54861111111111116</v>
      </c>
      <c r="J81" s="91"/>
      <c r="K81" s="91"/>
      <c r="L81" s="91"/>
      <c r="M81" s="92">
        <f t="shared" si="13"/>
        <v>0.67361111111111116</v>
      </c>
      <c r="N81" s="91"/>
    </row>
    <row r="82" spans="2:14" ht="18" x14ac:dyDescent="0.25">
      <c r="B82" s="95"/>
      <c r="C82" s="94" t="s">
        <v>22</v>
      </c>
      <c r="D82" s="93">
        <f>TIME(0,0,30)</f>
        <v>3.4722222222222224E-4</v>
      </c>
      <c r="E82" s="91"/>
      <c r="F82" s="92">
        <f t="shared" si="11"/>
        <v>0.41701388888888891</v>
      </c>
      <c r="G82" s="91"/>
      <c r="H82" s="91"/>
      <c r="I82" s="92">
        <f t="shared" si="12"/>
        <v>0.54895833333333344</v>
      </c>
      <c r="J82" s="91"/>
      <c r="K82" s="91"/>
      <c r="L82" s="91"/>
      <c r="M82" s="92">
        <f t="shared" si="13"/>
        <v>0.67395833333333344</v>
      </c>
      <c r="N82" s="91"/>
    </row>
    <row r="83" spans="2:14" ht="18" x14ac:dyDescent="0.25">
      <c r="B83" s="95" t="s">
        <v>70</v>
      </c>
      <c r="C83" s="94" t="s">
        <v>24</v>
      </c>
      <c r="D83" s="93">
        <f>TIME(0,8,0)</f>
        <v>5.5555555555555558E-3</v>
      </c>
      <c r="E83" s="91"/>
      <c r="F83" s="92">
        <f t="shared" si="11"/>
        <v>0.42256944444444444</v>
      </c>
      <c r="G83" s="91"/>
      <c r="H83" s="91"/>
      <c r="I83" s="92">
        <f t="shared" si="12"/>
        <v>0.55451388888888897</v>
      </c>
      <c r="J83" s="91"/>
      <c r="K83" s="91"/>
      <c r="L83" s="91"/>
      <c r="M83" s="92">
        <f t="shared" si="13"/>
        <v>0.67951388888888897</v>
      </c>
      <c r="N83" s="91"/>
    </row>
    <row r="84" spans="2:14" ht="18" x14ac:dyDescent="0.25">
      <c r="B84" s="95"/>
      <c r="C84" s="94" t="s">
        <v>22</v>
      </c>
      <c r="D84" s="93">
        <f>TIME(0,0,30)</f>
        <v>3.4722222222222224E-4</v>
      </c>
      <c r="E84" s="91"/>
      <c r="F84" s="92">
        <f t="shared" si="11"/>
        <v>0.42291666666666666</v>
      </c>
      <c r="G84" s="91"/>
      <c r="H84" s="91"/>
      <c r="I84" s="92">
        <f t="shared" si="12"/>
        <v>0.55486111111111125</v>
      </c>
      <c r="J84" s="91"/>
      <c r="K84" s="91"/>
      <c r="L84" s="91"/>
      <c r="M84" s="92">
        <f t="shared" si="13"/>
        <v>0.67986111111111125</v>
      </c>
      <c r="N84" s="91"/>
    </row>
    <row r="85" spans="2:14" ht="18" x14ac:dyDescent="0.25">
      <c r="B85" s="95" t="s">
        <v>69</v>
      </c>
      <c r="C85" s="94" t="s">
        <v>24</v>
      </c>
      <c r="D85" s="93">
        <f>TIME(0,8,0)</f>
        <v>5.5555555555555558E-3</v>
      </c>
      <c r="E85" s="91"/>
      <c r="F85" s="92">
        <f t="shared" si="11"/>
        <v>0.4284722222222222</v>
      </c>
      <c r="G85" s="91"/>
      <c r="H85" s="91"/>
      <c r="I85" s="92">
        <f t="shared" si="12"/>
        <v>0.56041666666666679</v>
      </c>
      <c r="J85" s="91"/>
      <c r="K85" s="91"/>
      <c r="L85" s="91"/>
      <c r="M85" s="92">
        <f t="shared" si="13"/>
        <v>0.68541666666666679</v>
      </c>
      <c r="N85" s="91"/>
    </row>
    <row r="86" spans="2:14" ht="18" x14ac:dyDescent="0.25">
      <c r="B86" s="95"/>
      <c r="C86" s="94" t="s">
        <v>22</v>
      </c>
      <c r="D86" s="93">
        <f>TIME(0,0,30)</f>
        <v>3.4722222222222224E-4</v>
      </c>
      <c r="E86" s="91"/>
      <c r="F86" s="92">
        <f t="shared" si="11"/>
        <v>0.42881944444444442</v>
      </c>
      <c r="G86" s="91"/>
      <c r="H86" s="91"/>
      <c r="I86" s="92">
        <f t="shared" si="12"/>
        <v>0.56076388888888906</v>
      </c>
      <c r="J86" s="91"/>
      <c r="K86" s="91"/>
      <c r="L86" s="91"/>
      <c r="M86" s="92">
        <f t="shared" si="13"/>
        <v>0.68576388888888906</v>
      </c>
      <c r="N86" s="91"/>
    </row>
    <row r="87" spans="2:14" ht="18" x14ac:dyDescent="0.25">
      <c r="B87" s="95" t="s">
        <v>68</v>
      </c>
      <c r="C87" s="94" t="s">
        <v>24</v>
      </c>
      <c r="D87" s="93">
        <f>TIME(0,8,30)</f>
        <v>5.9027777777777776E-3</v>
      </c>
      <c r="E87" s="91"/>
      <c r="F87" s="92">
        <f t="shared" si="11"/>
        <v>0.43472222222222218</v>
      </c>
      <c r="G87" s="91"/>
      <c r="H87" s="91"/>
      <c r="I87" s="92">
        <f t="shared" si="12"/>
        <v>0.56666666666666687</v>
      </c>
      <c r="J87" s="91"/>
      <c r="K87" s="91"/>
      <c r="L87" s="91"/>
      <c r="M87" s="92">
        <f t="shared" si="13"/>
        <v>0.69166666666666687</v>
      </c>
      <c r="N87" s="91"/>
    </row>
    <row r="88" spans="2:14" ht="18" x14ac:dyDescent="0.25">
      <c r="B88" s="95"/>
      <c r="C88" s="94" t="s">
        <v>22</v>
      </c>
      <c r="D88" s="93">
        <f>TIME(0,0,30)</f>
        <v>3.4722222222222224E-4</v>
      </c>
      <c r="E88" s="91"/>
      <c r="F88" s="92">
        <f t="shared" si="11"/>
        <v>0.4350694444444444</v>
      </c>
      <c r="G88" s="91"/>
      <c r="H88" s="91"/>
      <c r="I88" s="92">
        <f t="shared" si="12"/>
        <v>0.56701388888888915</v>
      </c>
      <c r="J88" s="91"/>
      <c r="K88" s="91"/>
      <c r="L88" s="91"/>
      <c r="M88" s="92">
        <f t="shared" si="13"/>
        <v>0.69201388888888915</v>
      </c>
      <c r="N88" s="91"/>
    </row>
    <row r="89" spans="2:14" ht="18.75" thickBot="1" x14ac:dyDescent="0.3">
      <c r="B89" s="90" t="s">
        <v>67</v>
      </c>
      <c r="C89" s="89" t="s">
        <v>24</v>
      </c>
      <c r="D89" s="88">
        <f>TIME(0,13,30)</f>
        <v>9.3749999999999997E-3</v>
      </c>
      <c r="E89" s="86"/>
      <c r="F89" s="87">
        <f t="shared" si="11"/>
        <v>0.44444444444444442</v>
      </c>
      <c r="G89" s="86"/>
      <c r="H89" s="86"/>
      <c r="I89" s="87">
        <f t="shared" si="12"/>
        <v>0.57638888888888917</v>
      </c>
      <c r="J89" s="86"/>
      <c r="K89" s="86"/>
      <c r="L89" s="86"/>
      <c r="M89" s="87">
        <f t="shared" si="13"/>
        <v>0.70138888888888917</v>
      </c>
      <c r="N89" s="86"/>
    </row>
    <row r="90" spans="2:14" ht="18" x14ac:dyDescent="0.25"/>
    <row r="91" spans="2:14" ht="18" x14ac:dyDescent="0.25"/>
    <row r="92" spans="2:14" ht="18" x14ac:dyDescent="0.25"/>
    <row r="93" spans="2:14" ht="18" x14ac:dyDescent="0.25"/>
    <row r="94" spans="2:14" ht="18" x14ac:dyDescent="0.25"/>
    <row r="95" spans="2:14" ht="18" x14ac:dyDescent="0.25"/>
    <row r="96" spans="2:14" ht="18" x14ac:dyDescent="0.25"/>
    <row r="97" spans="1:66" ht="18" x14ac:dyDescent="0.25"/>
    <row r="98" spans="1:66" ht="18" x14ac:dyDescent="0.25"/>
    <row r="99" spans="1:66" s="84" customFormat="1" ht="18" x14ac:dyDescent="0.25">
      <c r="A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</row>
    <row r="100" spans="1:66" s="84" customFormat="1" ht="18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</row>
    <row r="101" spans="1:66" s="84" customFormat="1" ht="18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</row>
    <row r="102" spans="1:66" s="84" customFormat="1" ht="18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</row>
    <row r="103" spans="1:66" s="84" customFormat="1" ht="18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</row>
    <row r="104" spans="1:66" s="84" customFormat="1" ht="18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</row>
    <row r="105" spans="1:66" s="84" customFormat="1" ht="18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</row>
    <row r="106" spans="1:66" s="84" customFormat="1" ht="18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</row>
    <row r="107" spans="1:66" s="84" customFormat="1" ht="18" x14ac:dyDescent="0.25">
      <c r="A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</row>
    <row r="108" spans="1:66" s="84" customFormat="1" ht="18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</row>
    <row r="109" spans="1:66" s="84" customFormat="1" ht="18" x14ac:dyDescent="0.25">
      <c r="A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</row>
    <row r="110" spans="1:66" s="84" customFormat="1" ht="18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</row>
    <row r="111" spans="1:66" s="84" customFormat="1" ht="18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</row>
    <row r="112" spans="1:66" s="84" customFormat="1" ht="18" x14ac:dyDescent="0.25">
      <c r="A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</row>
    <row r="113" spans="1:66" s="84" customFormat="1" ht="18" x14ac:dyDescent="0.25">
      <c r="A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</row>
    <row r="114" spans="1:66" s="84" customFormat="1" ht="18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</row>
    <row r="115" spans="1:66" s="84" customFormat="1" ht="18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</row>
    <row r="116" spans="1:66" s="84" customFormat="1" ht="18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</row>
    <row r="117" spans="1:66" s="84" customFormat="1" ht="18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</row>
    <row r="118" spans="1:66" s="84" customFormat="1" ht="18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</row>
    <row r="119" spans="1:66" s="84" customFormat="1" ht="18" x14ac:dyDescent="0.25">
      <c r="A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</row>
    <row r="120" spans="1:66" s="84" customFormat="1" ht="18" x14ac:dyDescent="0.25">
      <c r="A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</row>
    <row r="121" spans="1:66" s="84" customFormat="1" ht="18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</row>
    <row r="122" spans="1:66" s="84" customFormat="1" ht="18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</row>
    <row r="123" spans="1:66" s="84" customFormat="1" ht="18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</row>
    <row r="124" spans="1:66" s="84" customFormat="1" ht="18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</row>
    <row r="125" spans="1:66" s="84" customFormat="1" ht="18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</row>
    <row r="126" spans="1:66" s="84" customFormat="1" ht="18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</row>
    <row r="127" spans="1:66" s="84" customFormat="1" ht="18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</row>
    <row r="128" spans="1:66" s="84" customFormat="1" ht="18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</row>
    <row r="129" spans="1:66" s="84" customFormat="1" ht="18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</row>
    <row r="130" spans="1:66" s="84" customFormat="1" ht="18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</row>
    <row r="131" spans="1:66" s="84" customFormat="1" ht="18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</row>
    <row r="132" spans="1:66" s="84" customFormat="1" ht="18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</row>
    <row r="133" spans="1:66" s="84" customFormat="1" ht="18" x14ac:dyDescent="0.25">
      <c r="A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</row>
    <row r="134" spans="1:66" s="84" customFormat="1" ht="18" x14ac:dyDescent="0.25">
      <c r="A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</row>
    <row r="135" spans="1:66" s="84" customFormat="1" ht="18" x14ac:dyDescent="0.25">
      <c r="A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</row>
    <row r="136" spans="1:66" s="84" customFormat="1" ht="18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</row>
    <row r="137" spans="1:66" s="84" customFormat="1" ht="18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</row>
    <row r="138" spans="1:66" s="84" customFormat="1" ht="18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</row>
    <row r="139" spans="1:66" s="84" customFormat="1" ht="18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</row>
    <row r="140" spans="1:66" s="84" customFormat="1" ht="18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</row>
    <row r="141" spans="1:66" s="84" customFormat="1" ht="18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</row>
    <row r="142" spans="1:66" s="84" customFormat="1" ht="18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</row>
    <row r="143" spans="1:66" s="84" customFormat="1" ht="18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</row>
    <row r="144" spans="1:66" s="84" customFormat="1" ht="18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</row>
    <row r="145" spans="1:66" s="84" customFormat="1" ht="18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</row>
    <row r="146" spans="1:66" s="84" customFormat="1" ht="18" x14ac:dyDescent="0.25">
      <c r="A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</row>
    <row r="147" spans="1:66" s="84" customFormat="1" ht="18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</row>
    <row r="148" spans="1:66" s="84" customFormat="1" ht="18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</row>
    <row r="149" spans="1:66" s="84" customFormat="1" ht="18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</row>
    <row r="150" spans="1:66" s="84" customFormat="1" ht="18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</row>
    <row r="151" spans="1:66" s="84" customFormat="1" ht="18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</row>
    <row r="152" spans="1:66" s="84" customFormat="1" ht="18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</row>
    <row r="153" spans="1:66" s="84" customFormat="1" ht="18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</row>
    <row r="154" spans="1:66" s="84" customFormat="1" ht="18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</row>
    <row r="155" spans="1:66" s="84" customFormat="1" ht="18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</row>
    <row r="156" spans="1:66" s="84" customFormat="1" ht="18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</row>
    <row r="157" spans="1:66" s="84" customFormat="1" ht="18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</row>
    <row r="158" spans="1:66" s="84" customFormat="1" ht="18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</row>
    <row r="159" spans="1:66" s="84" customFormat="1" ht="18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</row>
    <row r="160" spans="1:66" s="84" customFormat="1" ht="18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</row>
    <row r="161" spans="1:66" s="84" customFormat="1" ht="18" x14ac:dyDescent="0.25">
      <c r="A161" s="83"/>
      <c r="B161" s="85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</row>
    <row r="162" spans="1:66" s="84" customFormat="1" ht="18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</row>
    <row r="163" spans="1:66" s="84" customFormat="1" ht="18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</row>
    <row r="164" spans="1:66" s="84" customFormat="1" ht="18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</row>
    <row r="165" spans="1:66" s="84" customFormat="1" ht="18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</row>
    <row r="166" spans="1:66" s="84" customFormat="1" ht="18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</row>
    <row r="167" spans="1:66" s="84" customFormat="1" ht="18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</row>
    <row r="168" spans="1:66" s="84" customFormat="1" ht="18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</row>
    <row r="169" spans="1:66" s="84" customFormat="1" ht="18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</row>
    <row r="170" spans="1:66" s="84" customFormat="1" ht="18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</row>
    <row r="171" spans="1:66" s="84" customFormat="1" ht="18" x14ac:dyDescent="0.25">
      <c r="A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</row>
    <row r="172" spans="1:66" s="84" customFormat="1" ht="18" x14ac:dyDescent="0.25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</row>
    <row r="173" spans="1:66" s="84" customFormat="1" ht="18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</row>
    <row r="174" spans="1:66" s="84" customFormat="1" ht="18" x14ac:dyDescent="0.25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</row>
    <row r="175" spans="1:66" s="84" customFormat="1" ht="18" x14ac:dyDescent="0.25">
      <c r="A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</row>
    <row r="176" spans="1:66" s="84" customFormat="1" ht="18" x14ac:dyDescent="0.25">
      <c r="A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</row>
    <row r="177" spans="1:66" s="84" customFormat="1" ht="18" x14ac:dyDescent="0.2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</row>
    <row r="178" spans="1:66" s="84" customFormat="1" ht="18" x14ac:dyDescent="0.2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</row>
    <row r="179" spans="1:66" s="84" customFormat="1" ht="18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</row>
    <row r="180" spans="1:66" s="84" customFormat="1" ht="18" x14ac:dyDescent="0.25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</row>
    <row r="181" spans="1:66" s="84" customFormat="1" ht="18" x14ac:dyDescent="0.25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</row>
    <row r="182" spans="1:66" s="84" customFormat="1" ht="18" x14ac:dyDescent="0.25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</row>
    <row r="183" spans="1:66" s="84" customFormat="1" ht="18" x14ac:dyDescent="0.25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</row>
    <row r="184" spans="1:66" s="84" customFormat="1" ht="18" x14ac:dyDescent="0.2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</row>
    <row r="185" spans="1:66" s="84" customFormat="1" ht="18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</row>
    <row r="186" spans="1:66" s="84" customFormat="1" ht="18" x14ac:dyDescent="0.2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</row>
    <row r="187" spans="1:66" s="84" customFormat="1" ht="18" x14ac:dyDescent="0.2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</row>
    <row r="188" spans="1:66" s="84" customFormat="1" ht="18" x14ac:dyDescent="0.2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</row>
    <row r="189" spans="1:66" s="84" customFormat="1" ht="18" x14ac:dyDescent="0.2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83"/>
      <c r="BM189" s="83"/>
      <c r="BN189" s="83"/>
    </row>
    <row r="190" spans="1:66" s="84" customFormat="1" ht="18" x14ac:dyDescent="0.2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</row>
    <row r="191" spans="1:66" s="84" customFormat="1" ht="18" x14ac:dyDescent="0.2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83"/>
      <c r="BM191" s="83"/>
      <c r="BN191" s="83"/>
    </row>
    <row r="192" spans="1:66" s="84" customFormat="1" ht="18" x14ac:dyDescent="0.2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</row>
    <row r="193" spans="1:66" s="84" customFormat="1" ht="18" x14ac:dyDescent="0.2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83"/>
      <c r="BL193" s="83"/>
      <c r="BM193" s="83"/>
      <c r="BN193" s="83"/>
    </row>
    <row r="194" spans="1:66" s="84" customFormat="1" ht="18" x14ac:dyDescent="0.2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</row>
    <row r="195" spans="1:66" s="84" customFormat="1" ht="18" x14ac:dyDescent="0.2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3"/>
      <c r="AV195" s="83"/>
      <c r="AW195" s="83"/>
      <c r="AX195" s="83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83"/>
      <c r="BL195" s="83"/>
      <c r="BM195" s="83"/>
      <c r="BN195" s="83"/>
    </row>
    <row r="196" spans="1:66" s="84" customFormat="1" ht="18" x14ac:dyDescent="0.25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83"/>
      <c r="AX196" s="83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83"/>
      <c r="BL196" s="83"/>
      <c r="BM196" s="83"/>
      <c r="BN196" s="83"/>
    </row>
    <row r="197" spans="1:66" s="84" customFormat="1" ht="18" x14ac:dyDescent="0.25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  <c r="BM197" s="83"/>
      <c r="BN197" s="83"/>
    </row>
    <row r="198" spans="1:66" s="84" customFormat="1" ht="18" x14ac:dyDescent="0.25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</row>
    <row r="199" spans="1:66" s="84" customFormat="1" ht="18" x14ac:dyDescent="0.25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83"/>
      <c r="BM199" s="83"/>
      <c r="BN199" s="83"/>
    </row>
    <row r="200" spans="1:66" s="84" customFormat="1" ht="18" x14ac:dyDescent="0.25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</row>
    <row r="201" spans="1:66" s="84" customFormat="1" ht="18" x14ac:dyDescent="0.25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/>
      <c r="BK201" s="83"/>
      <c r="BL201" s="83"/>
      <c r="BM201" s="83"/>
      <c r="BN201" s="83"/>
    </row>
    <row r="202" spans="1:66" s="84" customFormat="1" ht="18" x14ac:dyDescent="0.25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/>
      <c r="BK202" s="83"/>
      <c r="BL202" s="83"/>
      <c r="BM202" s="83"/>
      <c r="BN202" s="83"/>
    </row>
    <row r="203" spans="1:66" s="84" customFormat="1" ht="18" x14ac:dyDescent="0.25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83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</row>
    <row r="204" spans="1:66" s="84" customFormat="1" ht="18" x14ac:dyDescent="0.25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</row>
    <row r="205" spans="1:66" s="84" customFormat="1" ht="18" x14ac:dyDescent="0.2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</row>
    <row r="206" spans="1:66" s="84" customFormat="1" ht="18" x14ac:dyDescent="0.25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</row>
    <row r="207" spans="1:66" s="84" customFormat="1" ht="18" x14ac:dyDescent="0.25">
      <c r="A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</row>
    <row r="208" spans="1:66" s="84" customFormat="1" ht="18" x14ac:dyDescent="0.25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</row>
    <row r="209" spans="1:66" s="84" customFormat="1" ht="18" x14ac:dyDescent="0.25">
      <c r="A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</row>
    <row r="210" spans="1:66" s="84" customFormat="1" ht="18" x14ac:dyDescent="0.2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</row>
    <row r="211" spans="1:66" s="84" customFormat="1" ht="18" x14ac:dyDescent="0.25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</row>
    <row r="212" spans="1:66" s="84" customFormat="1" ht="18" x14ac:dyDescent="0.25">
      <c r="A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</row>
    <row r="213" spans="1:66" s="84" customFormat="1" ht="18" x14ac:dyDescent="0.25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</row>
    <row r="214" spans="1:66" s="84" customFormat="1" ht="18" x14ac:dyDescent="0.25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</row>
    <row r="215" spans="1:66" s="84" customFormat="1" ht="18" x14ac:dyDescent="0.25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</row>
    <row r="216" spans="1:66" s="84" customFormat="1" ht="18" x14ac:dyDescent="0.25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</row>
    <row r="217" spans="1:66" s="84" customFormat="1" ht="18" x14ac:dyDescent="0.2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</row>
    <row r="218" spans="1:66" s="84" customFormat="1" ht="18" x14ac:dyDescent="0.25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</row>
    <row r="219" spans="1:66" s="84" customFormat="1" ht="18" x14ac:dyDescent="0.25">
      <c r="A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</row>
    <row r="220" spans="1:66" s="84" customFormat="1" ht="18" x14ac:dyDescent="0.25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</row>
    <row r="221" spans="1:66" s="84" customFormat="1" ht="18" x14ac:dyDescent="0.25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</row>
    <row r="222" spans="1:66" s="84" customFormat="1" ht="18" x14ac:dyDescent="0.25">
      <c r="A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</row>
    <row r="223" spans="1:66" s="84" customFormat="1" ht="18" x14ac:dyDescent="0.25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</row>
    <row r="224" spans="1:66" s="84" customFormat="1" ht="18" x14ac:dyDescent="0.25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</row>
    <row r="225" spans="1:66" s="84" customFormat="1" ht="18" x14ac:dyDescent="0.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</row>
    <row r="226" spans="1:66" s="84" customFormat="1" ht="18" x14ac:dyDescent="0.25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</row>
    <row r="227" spans="1:66" s="84" customFormat="1" ht="18" x14ac:dyDescent="0.25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</row>
    <row r="228" spans="1:66" s="84" customFormat="1" ht="18" x14ac:dyDescent="0.25">
      <c r="A228" s="83"/>
      <c r="B228" s="85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</row>
    <row r="229" spans="1:66" s="84" customFormat="1" ht="18" x14ac:dyDescent="0.25">
      <c r="A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</row>
    <row r="230" spans="1:66" s="84" customFormat="1" ht="18" x14ac:dyDescent="0.25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</row>
    <row r="231" spans="1:66" s="84" customFormat="1" ht="18" x14ac:dyDescent="0.25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</row>
    <row r="232" spans="1:66" s="84" customFormat="1" ht="18" x14ac:dyDescent="0.25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</row>
    <row r="233" spans="1:66" s="84" customFormat="1" ht="18" x14ac:dyDescent="0.25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</row>
    <row r="234" spans="1:66" s="84" customFormat="1" ht="18" x14ac:dyDescent="0.25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</row>
    <row r="235" spans="1:66" s="84" customFormat="1" ht="18" x14ac:dyDescent="0.25">
      <c r="A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</row>
    <row r="236" spans="1:66" s="84" customFormat="1" ht="18" x14ac:dyDescent="0.25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</row>
    <row r="237" spans="1:66" s="84" customFormat="1" ht="18" x14ac:dyDescent="0.25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</row>
    <row r="238" spans="1:66" s="84" customFormat="1" ht="18" x14ac:dyDescent="0.25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</row>
    <row r="239" spans="1:66" s="84" customFormat="1" ht="18" x14ac:dyDescent="0.2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</row>
    <row r="240" spans="1:66" s="84" customFormat="1" ht="18" x14ac:dyDescent="0.2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</row>
    <row r="241" spans="1:66" s="84" customFormat="1" ht="18" x14ac:dyDescent="0.2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</row>
    <row r="242" spans="1:66" s="84" customFormat="1" ht="18" x14ac:dyDescent="0.2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</row>
    <row r="243" spans="1:66" s="84" customFormat="1" ht="18" x14ac:dyDescent="0.2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</row>
    <row r="244" spans="1:66" s="84" customFormat="1" ht="18" x14ac:dyDescent="0.2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</row>
    <row r="245" spans="1:66" s="84" customFormat="1" ht="18" x14ac:dyDescent="0.2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</row>
    <row r="246" spans="1:66" s="84" customFormat="1" ht="18" x14ac:dyDescent="0.25">
      <c r="A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</row>
    <row r="247" spans="1:66" s="84" customFormat="1" ht="18" x14ac:dyDescent="0.25">
      <c r="A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</row>
    <row r="248" spans="1:66" s="84" customFormat="1" ht="18" x14ac:dyDescent="0.2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</row>
    <row r="249" spans="1:66" s="84" customFormat="1" ht="18" x14ac:dyDescent="0.2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</row>
    <row r="250" spans="1:66" s="84" customFormat="1" ht="18" x14ac:dyDescent="0.2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</row>
    <row r="251" spans="1:66" s="84" customFormat="1" ht="18" x14ac:dyDescent="0.2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</row>
    <row r="252" spans="1:66" s="84" customFormat="1" ht="18" x14ac:dyDescent="0.2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</row>
    <row r="253" spans="1:66" s="84" customFormat="1" ht="18" x14ac:dyDescent="0.25">
      <c r="A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</row>
    <row r="254" spans="1:66" s="84" customFormat="1" ht="18" x14ac:dyDescent="0.2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</row>
    <row r="255" spans="1:66" s="84" customFormat="1" ht="18" x14ac:dyDescent="0.2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</row>
    <row r="256" spans="1:66" s="84" customFormat="1" ht="18" x14ac:dyDescent="0.2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</row>
    <row r="257" spans="1:66" s="84" customFormat="1" ht="18" x14ac:dyDescent="0.2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</row>
    <row r="258" spans="1:66" s="84" customFormat="1" ht="18" x14ac:dyDescent="0.2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</row>
    <row r="259" spans="1:66" s="84" customFormat="1" ht="18" x14ac:dyDescent="0.2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</row>
    <row r="260" spans="1:66" s="84" customFormat="1" ht="18" x14ac:dyDescent="0.2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</row>
    <row r="261" spans="1:66" s="84" customFormat="1" ht="18" x14ac:dyDescent="0.2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</row>
    <row r="262" spans="1:66" s="84" customFormat="1" ht="18" x14ac:dyDescent="0.2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</row>
    <row r="263" spans="1:66" s="84" customFormat="1" ht="18" x14ac:dyDescent="0.2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</row>
    <row r="264" spans="1:66" s="84" customFormat="1" ht="18" x14ac:dyDescent="0.2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</row>
    <row r="265" spans="1:66" s="84" customFormat="1" ht="18" x14ac:dyDescent="0.2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</row>
    <row r="266" spans="1:66" s="84" customFormat="1" ht="18" x14ac:dyDescent="0.2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</row>
    <row r="267" spans="1:66" s="84" customFormat="1" ht="18" x14ac:dyDescent="0.2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</row>
    <row r="268" spans="1:66" s="84" customFormat="1" ht="18" x14ac:dyDescent="0.2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</row>
    <row r="269" spans="1:66" s="84" customFormat="1" ht="18" x14ac:dyDescent="0.2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</row>
    <row r="270" spans="1:66" s="84" customFormat="1" ht="18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</row>
    <row r="271" spans="1:66" s="84" customFormat="1" ht="18" x14ac:dyDescent="0.2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</row>
    <row r="272" spans="1:66" s="84" customFormat="1" ht="18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</row>
    <row r="273" spans="1:66" s="84" customFormat="1" ht="18" x14ac:dyDescent="0.2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</row>
    <row r="274" spans="1:66" s="84" customFormat="1" ht="18" x14ac:dyDescent="0.2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</row>
    <row r="275" spans="1:66" s="84" customFormat="1" ht="18" x14ac:dyDescent="0.2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</row>
    <row r="276" spans="1:66" s="84" customFormat="1" ht="18" x14ac:dyDescent="0.2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</row>
    <row r="277" spans="1:66" s="84" customFormat="1" ht="18" x14ac:dyDescent="0.2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</row>
    <row r="278" spans="1:66" s="84" customFormat="1" ht="18" x14ac:dyDescent="0.2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</row>
    <row r="279" spans="1:66" s="84" customFormat="1" ht="18" x14ac:dyDescent="0.2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</row>
    <row r="280" spans="1:66" s="84" customFormat="1" ht="18" x14ac:dyDescent="0.2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</row>
    <row r="281" spans="1:66" s="84" customFormat="1" ht="18" x14ac:dyDescent="0.2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</row>
    <row r="282" spans="1:66" s="84" customFormat="1" ht="18" x14ac:dyDescent="0.2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</row>
    <row r="283" spans="1:66" s="84" customFormat="1" ht="18" x14ac:dyDescent="0.2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</row>
    <row r="284" spans="1:66" s="84" customFormat="1" ht="18" x14ac:dyDescent="0.2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</row>
    <row r="285" spans="1:66" s="84" customFormat="1" ht="18" x14ac:dyDescent="0.2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</row>
    <row r="286" spans="1:66" s="84" customFormat="1" ht="18" x14ac:dyDescent="0.2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</row>
    <row r="287" spans="1:66" s="84" customFormat="1" ht="18" x14ac:dyDescent="0.2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</row>
    <row r="288" spans="1:66" s="84" customFormat="1" ht="18" x14ac:dyDescent="0.2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</row>
    <row r="289" spans="1:66" s="84" customFormat="1" ht="18" x14ac:dyDescent="0.2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</row>
    <row r="290" spans="1:66" s="84" customFormat="1" ht="18" x14ac:dyDescent="0.2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</row>
    <row r="291" spans="1:66" s="84" customFormat="1" ht="18" x14ac:dyDescent="0.2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</row>
    <row r="292" spans="1:66" s="84" customFormat="1" ht="18" x14ac:dyDescent="0.2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</row>
    <row r="293" spans="1:66" s="84" customFormat="1" ht="18" x14ac:dyDescent="0.2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</row>
    <row r="294" spans="1:66" s="84" customFormat="1" ht="18" x14ac:dyDescent="0.2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</row>
    <row r="295" spans="1:66" s="84" customFormat="1" ht="18" x14ac:dyDescent="0.2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</row>
    <row r="296" spans="1:66" s="84" customFormat="1" ht="18" x14ac:dyDescent="0.2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</row>
    <row r="297" spans="1:66" s="84" customFormat="1" ht="18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  <c r="BL297" s="83"/>
      <c r="BM297" s="83"/>
      <c r="BN297" s="83"/>
    </row>
    <row r="298" spans="1:66" s="84" customFormat="1" ht="18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  <c r="BL298" s="83"/>
      <c r="BM298" s="83"/>
      <c r="BN298" s="83"/>
    </row>
    <row r="299" spans="1:66" s="84" customFormat="1" ht="18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  <c r="BM299" s="83"/>
      <c r="BN299" s="83"/>
    </row>
    <row r="300" spans="1:66" s="84" customFormat="1" ht="18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</row>
    <row r="301" spans="1:66" s="84" customFormat="1" ht="18" x14ac:dyDescent="0.2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</row>
    <row r="302" spans="1:66" s="84" customFormat="1" ht="18" x14ac:dyDescent="0.2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</row>
    <row r="303" spans="1:66" s="84" customFormat="1" ht="18" x14ac:dyDescent="0.2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</row>
    <row r="304" spans="1:66" s="84" customFormat="1" ht="18" x14ac:dyDescent="0.2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</row>
    <row r="305" spans="1:66" s="84" customFormat="1" ht="18" x14ac:dyDescent="0.2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</row>
    <row r="306" spans="1:66" s="84" customFormat="1" ht="18" x14ac:dyDescent="0.2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</row>
    <row r="307" spans="1:66" s="84" customFormat="1" ht="18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83"/>
      <c r="BJ307" s="83"/>
      <c r="BK307" s="83"/>
      <c r="BL307" s="83"/>
      <c r="BM307" s="83"/>
      <c r="BN307" s="83"/>
    </row>
    <row r="308" spans="1:66" s="84" customFormat="1" ht="18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  <c r="BL308" s="83"/>
      <c r="BM308" s="83"/>
      <c r="BN308" s="83"/>
    </row>
    <row r="309" spans="1:66" s="84" customFormat="1" ht="18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  <c r="BL309" s="83"/>
      <c r="BM309" s="83"/>
      <c r="BN309" s="83"/>
    </row>
    <row r="310" spans="1:66" s="84" customFormat="1" ht="18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  <c r="BL310" s="83"/>
      <c r="BM310" s="83"/>
      <c r="BN310" s="83"/>
    </row>
    <row r="311" spans="1:66" s="84" customFormat="1" ht="18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  <c r="BL311" s="83"/>
      <c r="BM311" s="83"/>
      <c r="BN311" s="83"/>
    </row>
    <row r="312" spans="1:66" s="84" customFormat="1" ht="18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3"/>
      <c r="AV312" s="83"/>
      <c r="AW312" s="83"/>
      <c r="AX312" s="83"/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83"/>
      <c r="BJ312" s="83"/>
      <c r="BK312" s="83"/>
      <c r="BL312" s="83"/>
      <c r="BM312" s="83"/>
      <c r="BN312" s="83"/>
    </row>
    <row r="313" spans="1:66" s="84" customFormat="1" ht="18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  <c r="AK313" s="83"/>
      <c r="AL313" s="83"/>
      <c r="AM313" s="83"/>
      <c r="AN313" s="83"/>
      <c r="AO313" s="83"/>
      <c r="AP313" s="83"/>
      <c r="AQ313" s="83"/>
      <c r="AR313" s="83"/>
      <c r="AS313" s="83"/>
      <c r="AT313" s="83"/>
      <c r="AU313" s="83"/>
      <c r="AV313" s="83"/>
      <c r="AW313" s="83"/>
      <c r="AX313" s="83"/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83"/>
      <c r="BJ313" s="83"/>
      <c r="BK313" s="83"/>
      <c r="BL313" s="83"/>
      <c r="BM313" s="83"/>
      <c r="BN313" s="83"/>
    </row>
    <row r="314" spans="1:66" s="84" customFormat="1" ht="18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3"/>
      <c r="AV314" s="83"/>
      <c r="AW314" s="83"/>
      <c r="AX314" s="83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</row>
    <row r="315" spans="1:66" s="84" customFormat="1" ht="18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3"/>
      <c r="AV315" s="83"/>
      <c r="AW315" s="83"/>
      <c r="AX315" s="83"/>
      <c r="AY315" s="83"/>
      <c r="AZ315" s="83"/>
      <c r="BA315" s="83"/>
      <c r="BB315" s="83"/>
      <c r="BC315" s="83"/>
      <c r="BD315" s="83"/>
      <c r="BE315" s="83"/>
      <c r="BF315" s="83"/>
      <c r="BG315" s="83"/>
      <c r="BH315" s="83"/>
      <c r="BI315" s="83"/>
      <c r="BJ315" s="83"/>
      <c r="BK315" s="83"/>
      <c r="BL315" s="83"/>
      <c r="BM315" s="83"/>
      <c r="BN315" s="83"/>
    </row>
    <row r="316" spans="1:66" s="84" customFormat="1" ht="18" x14ac:dyDescent="0.25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  <c r="AK316" s="83"/>
      <c r="AL316" s="83"/>
      <c r="AM316" s="83"/>
      <c r="AN316" s="83"/>
      <c r="AO316" s="83"/>
      <c r="AP316" s="83"/>
      <c r="AQ316" s="83"/>
      <c r="AR316" s="83"/>
      <c r="AS316" s="83"/>
      <c r="AT316" s="83"/>
      <c r="AU316" s="83"/>
      <c r="AV316" s="83"/>
      <c r="AW316" s="83"/>
      <c r="AX316" s="83"/>
      <c r="AY316" s="83"/>
      <c r="AZ316" s="83"/>
      <c r="BA316" s="83"/>
      <c r="BB316" s="83"/>
      <c r="BC316" s="83"/>
      <c r="BD316" s="83"/>
      <c r="BE316" s="83"/>
      <c r="BF316" s="83"/>
      <c r="BG316" s="83"/>
      <c r="BH316" s="83"/>
      <c r="BI316" s="83"/>
      <c r="BJ316" s="83"/>
      <c r="BK316" s="83"/>
      <c r="BL316" s="83"/>
      <c r="BM316" s="83"/>
      <c r="BN316" s="83"/>
    </row>
    <row r="317" spans="1:66" s="84" customFormat="1" ht="18" x14ac:dyDescent="0.25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  <c r="AJ317" s="83"/>
      <c r="AK317" s="83"/>
      <c r="AL317" s="83"/>
      <c r="AM317" s="83"/>
      <c r="AN317" s="83"/>
      <c r="AO317" s="83"/>
      <c r="AP317" s="83"/>
      <c r="AQ317" s="83"/>
      <c r="AR317" s="83"/>
      <c r="AS317" s="83"/>
      <c r="AT317" s="83"/>
      <c r="AU317" s="83"/>
      <c r="AV317" s="83"/>
      <c r="AW317" s="83"/>
      <c r="AX317" s="83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3"/>
      <c r="BN317" s="83"/>
    </row>
    <row r="318" spans="1:66" s="84" customFormat="1" ht="18" x14ac:dyDescent="0.25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3"/>
      <c r="AV318" s="83"/>
      <c r="AW318" s="83"/>
      <c r="AX318" s="83"/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83"/>
      <c r="BJ318" s="83"/>
      <c r="BK318" s="83"/>
      <c r="BL318" s="83"/>
      <c r="BM318" s="83"/>
      <c r="BN318" s="83"/>
    </row>
    <row r="319" spans="1:66" s="84" customFormat="1" ht="18" x14ac:dyDescent="0.25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  <c r="AJ319" s="83"/>
      <c r="AK319" s="83"/>
      <c r="AL319" s="83"/>
      <c r="AM319" s="83"/>
      <c r="AN319" s="83"/>
      <c r="AO319" s="83"/>
      <c r="AP319" s="83"/>
      <c r="AQ319" s="83"/>
      <c r="AR319" s="83"/>
      <c r="AS319" s="83"/>
      <c r="AT319" s="83"/>
      <c r="AU319" s="83"/>
      <c r="AV319" s="83"/>
      <c r="AW319" s="83"/>
      <c r="AX319" s="83"/>
      <c r="AY319" s="83"/>
      <c r="AZ319" s="83"/>
      <c r="BA319" s="83"/>
      <c r="BB319" s="83"/>
      <c r="BC319" s="83"/>
      <c r="BD319" s="83"/>
      <c r="BE319" s="83"/>
      <c r="BF319" s="83"/>
      <c r="BG319" s="83"/>
      <c r="BH319" s="83"/>
      <c r="BI319" s="83"/>
      <c r="BJ319" s="83"/>
      <c r="BK319" s="83"/>
      <c r="BL319" s="83"/>
      <c r="BM319" s="83"/>
      <c r="BN319" s="83"/>
    </row>
    <row r="320" spans="1:66" s="84" customFormat="1" ht="18" x14ac:dyDescent="0.25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  <c r="AJ320" s="83"/>
      <c r="AK320" s="83"/>
      <c r="AL320" s="83"/>
      <c r="AM320" s="83"/>
      <c r="AN320" s="83"/>
      <c r="AO320" s="83"/>
      <c r="AP320" s="83"/>
      <c r="AQ320" s="83"/>
      <c r="AR320" s="83"/>
      <c r="AS320" s="83"/>
      <c r="AT320" s="83"/>
      <c r="AU320" s="83"/>
      <c r="AV320" s="83"/>
      <c r="AW320" s="83"/>
      <c r="AX320" s="83"/>
      <c r="AY320" s="83"/>
      <c r="AZ320" s="83"/>
      <c r="BA320" s="83"/>
      <c r="BB320" s="83"/>
      <c r="BC320" s="83"/>
      <c r="BD320" s="83"/>
      <c r="BE320" s="83"/>
      <c r="BF320" s="83"/>
      <c r="BG320" s="83"/>
      <c r="BH320" s="83"/>
      <c r="BI320" s="83"/>
      <c r="BJ320" s="83"/>
      <c r="BK320" s="83"/>
      <c r="BL320" s="83"/>
      <c r="BM320" s="83"/>
      <c r="BN320" s="83"/>
    </row>
    <row r="321" spans="1:66" s="84" customFormat="1" ht="18" x14ac:dyDescent="0.25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  <c r="AJ321" s="83"/>
      <c r="AK321" s="83"/>
      <c r="AL321" s="83"/>
      <c r="AM321" s="83"/>
      <c r="AN321" s="83"/>
      <c r="AO321" s="83"/>
      <c r="AP321" s="83"/>
      <c r="AQ321" s="83"/>
      <c r="AR321" s="83"/>
      <c r="AS321" s="83"/>
      <c r="AT321" s="83"/>
      <c r="AU321" s="83"/>
      <c r="AV321" s="83"/>
      <c r="AW321" s="83"/>
      <c r="AX321" s="83"/>
      <c r="AY321" s="83"/>
      <c r="AZ321" s="83"/>
      <c r="BA321" s="83"/>
      <c r="BB321" s="83"/>
      <c r="BC321" s="83"/>
      <c r="BD321" s="83"/>
      <c r="BE321" s="83"/>
      <c r="BF321" s="83"/>
      <c r="BG321" s="83"/>
      <c r="BH321" s="83"/>
      <c r="BI321" s="83"/>
      <c r="BJ321" s="83"/>
      <c r="BK321" s="83"/>
      <c r="BL321" s="83"/>
      <c r="BM321" s="83"/>
      <c r="BN321" s="83"/>
    </row>
    <row r="322" spans="1:66" s="84" customFormat="1" ht="18" x14ac:dyDescent="0.25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  <c r="AK322" s="83"/>
      <c r="AL322" s="83"/>
      <c r="AM322" s="83"/>
      <c r="AN322" s="83"/>
      <c r="AO322" s="83"/>
      <c r="AP322" s="83"/>
      <c r="AQ322" s="83"/>
      <c r="AR322" s="83"/>
      <c r="AS322" s="83"/>
      <c r="AT322" s="83"/>
      <c r="AU322" s="83"/>
      <c r="AV322" s="83"/>
      <c r="AW322" s="83"/>
      <c r="AX322" s="83"/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83"/>
      <c r="BJ322" s="83"/>
      <c r="BK322" s="83"/>
      <c r="BL322" s="83"/>
      <c r="BM322" s="83"/>
      <c r="BN322" s="83"/>
    </row>
    <row r="323" spans="1:66" s="84" customFormat="1" ht="18" x14ac:dyDescent="0.25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  <c r="AJ323" s="83"/>
      <c r="AK323" s="83"/>
      <c r="AL323" s="83"/>
      <c r="AM323" s="83"/>
      <c r="AN323" s="83"/>
      <c r="AO323" s="83"/>
      <c r="AP323" s="83"/>
      <c r="AQ323" s="83"/>
      <c r="AR323" s="83"/>
      <c r="AS323" s="83"/>
      <c r="AT323" s="83"/>
      <c r="AU323" s="83"/>
      <c r="AV323" s="83"/>
      <c r="AW323" s="83"/>
      <c r="AX323" s="83"/>
      <c r="AY323" s="83"/>
      <c r="AZ323" s="83"/>
      <c r="BA323" s="83"/>
      <c r="BB323" s="83"/>
      <c r="BC323" s="83"/>
      <c r="BD323" s="83"/>
      <c r="BE323" s="83"/>
      <c r="BF323" s="83"/>
      <c r="BG323" s="83"/>
      <c r="BH323" s="83"/>
      <c r="BI323" s="83"/>
      <c r="BJ323" s="83"/>
      <c r="BK323" s="83"/>
      <c r="BL323" s="83"/>
      <c r="BM323" s="83"/>
      <c r="BN323" s="83"/>
    </row>
    <row r="324" spans="1:66" s="84" customFormat="1" ht="18" x14ac:dyDescent="0.25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  <c r="AJ324" s="83"/>
      <c r="AK324" s="83"/>
      <c r="AL324" s="83"/>
      <c r="AM324" s="83"/>
      <c r="AN324" s="83"/>
      <c r="AO324" s="83"/>
      <c r="AP324" s="83"/>
      <c r="AQ324" s="83"/>
      <c r="AR324" s="83"/>
      <c r="AS324" s="83"/>
      <c r="AT324" s="83"/>
      <c r="AU324" s="83"/>
      <c r="AV324" s="83"/>
      <c r="AW324" s="83"/>
      <c r="AX324" s="83"/>
      <c r="AY324" s="83"/>
      <c r="AZ324" s="83"/>
      <c r="BA324" s="83"/>
      <c r="BB324" s="83"/>
      <c r="BC324" s="83"/>
      <c r="BD324" s="83"/>
      <c r="BE324" s="83"/>
      <c r="BF324" s="83"/>
      <c r="BG324" s="83"/>
      <c r="BH324" s="83"/>
      <c r="BI324" s="83"/>
      <c r="BJ324" s="83"/>
      <c r="BK324" s="83"/>
      <c r="BL324" s="83"/>
      <c r="BM324" s="83"/>
      <c r="BN324" s="83"/>
    </row>
    <row r="325" spans="1:66" s="84" customFormat="1" ht="18" x14ac:dyDescent="0.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  <c r="AJ325" s="83"/>
      <c r="AK325" s="83"/>
      <c r="AL325" s="83"/>
      <c r="AM325" s="83"/>
      <c r="AN325" s="83"/>
      <c r="AO325" s="83"/>
      <c r="AP325" s="83"/>
      <c r="AQ325" s="83"/>
      <c r="AR325" s="83"/>
      <c r="AS325" s="83"/>
      <c r="AT325" s="83"/>
      <c r="AU325" s="83"/>
      <c r="AV325" s="83"/>
      <c r="AW325" s="83"/>
      <c r="AX325" s="83"/>
      <c r="AY325" s="83"/>
      <c r="AZ325" s="83"/>
      <c r="BA325" s="83"/>
      <c r="BB325" s="83"/>
      <c r="BC325" s="83"/>
      <c r="BD325" s="83"/>
      <c r="BE325" s="83"/>
      <c r="BF325" s="83"/>
      <c r="BG325" s="83"/>
      <c r="BH325" s="83"/>
      <c r="BI325" s="83"/>
      <c r="BJ325" s="83"/>
      <c r="BK325" s="83"/>
      <c r="BL325" s="83"/>
      <c r="BM325" s="83"/>
      <c r="BN325" s="83"/>
    </row>
    <row r="326" spans="1:66" s="84" customFormat="1" ht="18" x14ac:dyDescent="0.25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  <c r="AK326" s="83"/>
      <c r="AL326" s="83"/>
      <c r="AM326" s="83"/>
      <c r="AN326" s="83"/>
      <c r="AO326" s="83"/>
      <c r="AP326" s="83"/>
      <c r="AQ326" s="83"/>
      <c r="AR326" s="83"/>
      <c r="AS326" s="83"/>
      <c r="AT326" s="83"/>
      <c r="AU326" s="83"/>
      <c r="AV326" s="83"/>
      <c r="AW326" s="83"/>
      <c r="AX326" s="83"/>
      <c r="AY326" s="83"/>
      <c r="AZ326" s="83"/>
      <c r="BA326" s="83"/>
      <c r="BB326" s="83"/>
      <c r="BC326" s="83"/>
      <c r="BD326" s="83"/>
      <c r="BE326" s="83"/>
      <c r="BF326" s="83"/>
      <c r="BG326" s="83"/>
      <c r="BH326" s="83"/>
      <c r="BI326" s="83"/>
      <c r="BJ326" s="83"/>
      <c r="BK326" s="83"/>
      <c r="BL326" s="83"/>
      <c r="BM326" s="83"/>
      <c r="BN326" s="83"/>
    </row>
    <row r="327" spans="1:66" s="84" customFormat="1" ht="18" x14ac:dyDescent="0.25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3"/>
      <c r="AV327" s="83"/>
      <c r="AW327" s="83"/>
      <c r="AX327" s="83"/>
      <c r="AY327" s="83"/>
      <c r="AZ327" s="83"/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  <c r="BL327" s="83"/>
      <c r="BM327" s="83"/>
      <c r="BN327" s="83"/>
    </row>
    <row r="328" spans="1:66" s="84" customFormat="1" ht="18" x14ac:dyDescent="0.25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3"/>
      <c r="AV328" s="83"/>
      <c r="AW328" s="83"/>
      <c r="AX328" s="83"/>
      <c r="AY328" s="83"/>
      <c r="AZ328" s="83"/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  <c r="BL328" s="83"/>
      <c r="BM328" s="83"/>
      <c r="BN328" s="83"/>
    </row>
    <row r="329" spans="1:66" s="84" customFormat="1" ht="18" x14ac:dyDescent="0.25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3"/>
      <c r="AV329" s="83"/>
      <c r="AW329" s="83"/>
      <c r="AX329" s="83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</row>
    <row r="330" spans="1:66" s="84" customFormat="1" ht="18" x14ac:dyDescent="0.25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3"/>
      <c r="AV330" s="83"/>
      <c r="AW330" s="83"/>
      <c r="AX330" s="83"/>
      <c r="AY330" s="83"/>
      <c r="AZ330" s="83"/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83"/>
      <c r="BL330" s="83"/>
      <c r="BM330" s="83"/>
      <c r="BN330" s="83"/>
    </row>
    <row r="331" spans="1:66" s="84" customFormat="1" ht="18" x14ac:dyDescent="0.25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3"/>
      <c r="AV331" s="83"/>
      <c r="AW331" s="83"/>
      <c r="AX331" s="83"/>
      <c r="AY331" s="83"/>
      <c r="AZ331" s="83"/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83"/>
      <c r="BL331" s="83"/>
      <c r="BM331" s="83"/>
      <c r="BN331" s="83"/>
    </row>
    <row r="332" spans="1:66" s="84" customFormat="1" ht="18" x14ac:dyDescent="0.25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  <c r="AK332" s="83"/>
      <c r="AL332" s="83"/>
      <c r="AM332" s="83"/>
      <c r="AN332" s="83"/>
      <c r="AO332" s="83"/>
      <c r="AP332" s="83"/>
      <c r="AQ332" s="83"/>
      <c r="AR332" s="83"/>
      <c r="AS332" s="83"/>
      <c r="AT332" s="83"/>
      <c r="AU332" s="83"/>
      <c r="AV332" s="83"/>
      <c r="AW332" s="83"/>
      <c r="AX332" s="83"/>
      <c r="AY332" s="83"/>
      <c r="AZ332" s="83"/>
      <c r="BA332" s="83"/>
      <c r="BB332" s="83"/>
      <c r="BC332" s="83"/>
      <c r="BD332" s="83"/>
      <c r="BE332" s="83"/>
      <c r="BF332" s="83"/>
      <c r="BG332" s="83"/>
      <c r="BH332" s="83"/>
      <c r="BI332" s="83"/>
      <c r="BJ332" s="83"/>
      <c r="BK332" s="83"/>
      <c r="BL332" s="83"/>
      <c r="BM332" s="83"/>
      <c r="BN332" s="83"/>
    </row>
    <row r="333" spans="1:66" s="84" customFormat="1" ht="18" x14ac:dyDescent="0.25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3"/>
      <c r="AV333" s="83"/>
      <c r="AW333" s="83"/>
      <c r="AX333" s="83"/>
      <c r="AY333" s="83"/>
      <c r="AZ333" s="83"/>
      <c r="BA333" s="83"/>
      <c r="BB333" s="83"/>
      <c r="BC333" s="83"/>
      <c r="BD333" s="83"/>
      <c r="BE333" s="83"/>
      <c r="BF333" s="83"/>
      <c r="BG333" s="83"/>
      <c r="BH333" s="83"/>
      <c r="BI333" s="83"/>
      <c r="BJ333" s="83"/>
      <c r="BK333" s="83"/>
      <c r="BL333" s="83"/>
      <c r="BM333" s="83"/>
      <c r="BN333" s="83"/>
    </row>
    <row r="334" spans="1:66" s="84" customFormat="1" ht="18" x14ac:dyDescent="0.25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  <c r="AJ334" s="83"/>
      <c r="AK334" s="83"/>
      <c r="AL334" s="83"/>
      <c r="AM334" s="83"/>
      <c r="AN334" s="83"/>
      <c r="AO334" s="83"/>
      <c r="AP334" s="83"/>
      <c r="AQ334" s="83"/>
      <c r="AR334" s="83"/>
      <c r="AS334" s="83"/>
      <c r="AT334" s="83"/>
      <c r="AU334" s="83"/>
      <c r="AV334" s="83"/>
      <c r="AW334" s="83"/>
      <c r="AX334" s="83"/>
      <c r="AY334" s="83"/>
      <c r="AZ334" s="83"/>
      <c r="BA334" s="83"/>
      <c r="BB334" s="83"/>
      <c r="BC334" s="83"/>
      <c r="BD334" s="83"/>
      <c r="BE334" s="83"/>
      <c r="BF334" s="83"/>
      <c r="BG334" s="83"/>
      <c r="BH334" s="83"/>
      <c r="BI334" s="83"/>
      <c r="BJ334" s="83"/>
      <c r="BK334" s="83"/>
      <c r="BL334" s="83"/>
      <c r="BM334" s="83"/>
      <c r="BN334" s="83"/>
    </row>
    <row r="335" spans="1:66" s="84" customFormat="1" ht="18" x14ac:dyDescent="0.2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3"/>
      <c r="AV335" s="83"/>
      <c r="AW335" s="83"/>
      <c r="AX335" s="83"/>
      <c r="AY335" s="83"/>
      <c r="AZ335" s="83"/>
      <c r="BA335" s="83"/>
      <c r="BB335" s="83"/>
      <c r="BC335" s="83"/>
      <c r="BD335" s="83"/>
      <c r="BE335" s="83"/>
      <c r="BF335" s="83"/>
      <c r="BG335" s="83"/>
      <c r="BH335" s="83"/>
      <c r="BI335" s="83"/>
      <c r="BJ335" s="83"/>
      <c r="BK335" s="83"/>
      <c r="BL335" s="83"/>
      <c r="BM335" s="83"/>
      <c r="BN335" s="83"/>
    </row>
    <row r="336" spans="1:66" s="84" customFormat="1" ht="18" x14ac:dyDescent="0.25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3"/>
      <c r="AV336" s="83"/>
      <c r="AW336" s="83"/>
      <c r="AX336" s="83"/>
      <c r="AY336" s="83"/>
      <c r="AZ336" s="83"/>
      <c r="BA336" s="83"/>
      <c r="BB336" s="83"/>
      <c r="BC336" s="83"/>
      <c r="BD336" s="83"/>
      <c r="BE336" s="83"/>
      <c r="BF336" s="83"/>
      <c r="BG336" s="83"/>
      <c r="BH336" s="83"/>
      <c r="BI336" s="83"/>
      <c r="BJ336" s="83"/>
      <c r="BK336" s="83"/>
      <c r="BL336" s="83"/>
      <c r="BM336" s="83"/>
      <c r="BN336" s="83"/>
    </row>
    <row r="337" spans="1:66" s="84" customFormat="1" ht="18" x14ac:dyDescent="0.25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3"/>
      <c r="AV337" s="83"/>
      <c r="AW337" s="83"/>
      <c r="AX337" s="83"/>
      <c r="AY337" s="83"/>
      <c r="AZ337" s="83"/>
      <c r="BA337" s="83"/>
      <c r="BB337" s="83"/>
      <c r="BC337" s="83"/>
      <c r="BD337" s="83"/>
      <c r="BE337" s="83"/>
      <c r="BF337" s="83"/>
      <c r="BG337" s="83"/>
      <c r="BH337" s="83"/>
      <c r="BI337" s="83"/>
      <c r="BJ337" s="83"/>
      <c r="BK337" s="83"/>
      <c r="BL337" s="83"/>
      <c r="BM337" s="83"/>
      <c r="BN337" s="83"/>
    </row>
    <row r="338" spans="1:66" s="84" customFormat="1" ht="18" x14ac:dyDescent="0.25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3"/>
      <c r="AV338" s="83"/>
      <c r="AW338" s="83"/>
      <c r="AX338" s="83"/>
      <c r="AY338" s="83"/>
      <c r="AZ338" s="83"/>
      <c r="BA338" s="83"/>
      <c r="BB338" s="83"/>
      <c r="BC338" s="83"/>
      <c r="BD338" s="83"/>
      <c r="BE338" s="83"/>
      <c r="BF338" s="83"/>
      <c r="BG338" s="83"/>
      <c r="BH338" s="83"/>
      <c r="BI338" s="83"/>
      <c r="BJ338" s="83"/>
      <c r="BK338" s="83"/>
      <c r="BL338" s="83"/>
      <c r="BM338" s="83"/>
      <c r="BN338" s="83"/>
    </row>
    <row r="339" spans="1:66" s="84" customFormat="1" ht="18" x14ac:dyDescent="0.25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3"/>
      <c r="AV339" s="83"/>
      <c r="AW339" s="83"/>
      <c r="AX339" s="83"/>
      <c r="AY339" s="83"/>
      <c r="AZ339" s="83"/>
      <c r="BA339" s="83"/>
      <c r="BB339" s="83"/>
      <c r="BC339" s="83"/>
      <c r="BD339" s="83"/>
      <c r="BE339" s="83"/>
      <c r="BF339" s="83"/>
      <c r="BG339" s="83"/>
      <c r="BH339" s="83"/>
      <c r="BI339" s="83"/>
      <c r="BJ339" s="83"/>
      <c r="BK339" s="83"/>
      <c r="BL339" s="83"/>
      <c r="BM339" s="83"/>
      <c r="BN339" s="83"/>
    </row>
    <row r="340" spans="1:66" s="84" customFormat="1" ht="18" x14ac:dyDescent="0.25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  <c r="AY340" s="83"/>
      <c r="AZ340" s="83"/>
      <c r="BA340" s="83"/>
      <c r="BB340" s="83"/>
      <c r="BC340" s="83"/>
      <c r="BD340" s="83"/>
      <c r="BE340" s="83"/>
      <c r="BF340" s="83"/>
      <c r="BG340" s="83"/>
      <c r="BH340" s="83"/>
      <c r="BI340" s="83"/>
      <c r="BJ340" s="83"/>
      <c r="BK340" s="83"/>
      <c r="BL340" s="83"/>
      <c r="BM340" s="83"/>
      <c r="BN340" s="83"/>
    </row>
    <row r="341" spans="1:66" s="84" customFormat="1" ht="18" x14ac:dyDescent="0.25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3"/>
      <c r="AV341" s="83"/>
      <c r="AW341" s="83"/>
      <c r="AX341" s="83"/>
      <c r="AY341" s="83"/>
      <c r="AZ341" s="83"/>
      <c r="BA341" s="83"/>
      <c r="BB341" s="83"/>
      <c r="BC341" s="83"/>
      <c r="BD341" s="83"/>
      <c r="BE341" s="83"/>
      <c r="BF341" s="83"/>
      <c r="BG341" s="83"/>
      <c r="BH341" s="83"/>
      <c r="BI341" s="83"/>
      <c r="BJ341" s="83"/>
      <c r="BK341" s="83"/>
      <c r="BL341" s="83"/>
      <c r="BM341" s="83"/>
      <c r="BN341" s="83"/>
    </row>
    <row r="342" spans="1:66" s="84" customFormat="1" ht="18" x14ac:dyDescent="0.25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3"/>
      <c r="AV342" s="83"/>
      <c r="AW342" s="83"/>
      <c r="AX342" s="83"/>
      <c r="AY342" s="83"/>
      <c r="AZ342" s="83"/>
      <c r="BA342" s="83"/>
      <c r="BB342" s="83"/>
      <c r="BC342" s="83"/>
      <c r="BD342" s="83"/>
      <c r="BE342" s="83"/>
      <c r="BF342" s="83"/>
      <c r="BG342" s="83"/>
      <c r="BH342" s="83"/>
      <c r="BI342" s="83"/>
      <c r="BJ342" s="83"/>
      <c r="BK342" s="83"/>
      <c r="BL342" s="83"/>
      <c r="BM342" s="83"/>
      <c r="BN342" s="83"/>
    </row>
    <row r="343" spans="1:66" s="84" customFormat="1" ht="18" x14ac:dyDescent="0.25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3"/>
      <c r="AV343" s="83"/>
      <c r="AW343" s="83"/>
      <c r="AX343" s="83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  <c r="BL343" s="83"/>
      <c r="BM343" s="83"/>
      <c r="BN343" s="83"/>
    </row>
    <row r="344" spans="1:66" s="84" customFormat="1" ht="18" x14ac:dyDescent="0.25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  <c r="AJ344" s="83"/>
      <c r="AK344" s="83"/>
      <c r="AL344" s="83"/>
      <c r="AM344" s="83"/>
      <c r="AN344" s="83"/>
      <c r="AO344" s="83"/>
      <c r="AP344" s="83"/>
      <c r="AQ344" s="83"/>
      <c r="AR344" s="83"/>
      <c r="AS344" s="83"/>
      <c r="AT344" s="83"/>
      <c r="AU344" s="83"/>
      <c r="AV344" s="83"/>
      <c r="AW344" s="83"/>
      <c r="AX344" s="83"/>
      <c r="AY344" s="83"/>
      <c r="AZ344" s="83"/>
      <c r="BA344" s="83"/>
      <c r="BB344" s="83"/>
      <c r="BC344" s="83"/>
      <c r="BD344" s="83"/>
      <c r="BE344" s="83"/>
      <c r="BF344" s="83"/>
      <c r="BG344" s="83"/>
      <c r="BH344" s="83"/>
      <c r="BI344" s="83"/>
      <c r="BJ344" s="83"/>
      <c r="BK344" s="83"/>
      <c r="BL344" s="83"/>
      <c r="BM344" s="83"/>
      <c r="BN344" s="83"/>
    </row>
    <row r="345" spans="1:66" s="84" customFormat="1" ht="18" x14ac:dyDescent="0.2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  <c r="AK345" s="83"/>
      <c r="AL345" s="83"/>
      <c r="AM345" s="83"/>
      <c r="AN345" s="83"/>
      <c r="AO345" s="83"/>
      <c r="AP345" s="83"/>
      <c r="AQ345" s="83"/>
      <c r="AR345" s="83"/>
      <c r="AS345" s="83"/>
      <c r="AT345" s="83"/>
      <c r="AU345" s="83"/>
      <c r="AV345" s="83"/>
      <c r="AW345" s="83"/>
      <c r="AX345" s="83"/>
      <c r="AY345" s="83"/>
      <c r="AZ345" s="83"/>
      <c r="BA345" s="83"/>
      <c r="BB345" s="83"/>
      <c r="BC345" s="83"/>
      <c r="BD345" s="83"/>
      <c r="BE345" s="83"/>
      <c r="BF345" s="83"/>
      <c r="BG345" s="83"/>
      <c r="BH345" s="83"/>
      <c r="BI345" s="83"/>
      <c r="BJ345" s="83"/>
      <c r="BK345" s="83"/>
      <c r="BL345" s="83"/>
      <c r="BM345" s="83"/>
      <c r="BN345" s="83"/>
    </row>
    <row r="346" spans="1:66" s="84" customFormat="1" ht="18" x14ac:dyDescent="0.25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3"/>
      <c r="AV346" s="83"/>
      <c r="AW346" s="83"/>
      <c r="AX346" s="83"/>
      <c r="AY346" s="83"/>
      <c r="AZ346" s="83"/>
      <c r="BA346" s="83"/>
      <c r="BB346" s="83"/>
      <c r="BC346" s="83"/>
      <c r="BD346" s="83"/>
      <c r="BE346" s="83"/>
      <c r="BF346" s="83"/>
      <c r="BG346" s="83"/>
      <c r="BH346" s="83"/>
      <c r="BI346" s="83"/>
      <c r="BJ346" s="83"/>
      <c r="BK346" s="83"/>
      <c r="BL346" s="83"/>
      <c r="BM346" s="83"/>
      <c r="BN346" s="83"/>
    </row>
    <row r="347" spans="1:66" s="84" customFormat="1" ht="18" x14ac:dyDescent="0.25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  <c r="AJ347" s="83"/>
      <c r="AK347" s="83"/>
      <c r="AL347" s="83"/>
      <c r="AM347" s="83"/>
      <c r="AN347" s="83"/>
      <c r="AO347" s="83"/>
      <c r="AP347" s="83"/>
      <c r="AQ347" s="83"/>
      <c r="AR347" s="83"/>
      <c r="AS347" s="83"/>
      <c r="AT347" s="83"/>
      <c r="AU347" s="83"/>
      <c r="AV347" s="83"/>
      <c r="AW347" s="83"/>
      <c r="AX347" s="83"/>
      <c r="AY347" s="83"/>
      <c r="AZ347" s="83"/>
      <c r="BA347" s="83"/>
      <c r="BB347" s="83"/>
      <c r="BC347" s="83"/>
      <c r="BD347" s="83"/>
      <c r="BE347" s="83"/>
      <c r="BF347" s="83"/>
      <c r="BG347" s="83"/>
      <c r="BH347" s="83"/>
      <c r="BI347" s="83"/>
      <c r="BJ347" s="83"/>
      <c r="BK347" s="83"/>
      <c r="BL347" s="83"/>
      <c r="BM347" s="83"/>
      <c r="BN347" s="83"/>
    </row>
    <row r="348" spans="1:66" s="84" customFormat="1" ht="18" x14ac:dyDescent="0.25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  <c r="AJ348" s="83"/>
      <c r="AK348" s="83"/>
      <c r="AL348" s="83"/>
      <c r="AM348" s="83"/>
      <c r="AN348" s="83"/>
      <c r="AO348" s="83"/>
      <c r="AP348" s="83"/>
      <c r="AQ348" s="83"/>
      <c r="AR348" s="83"/>
      <c r="AS348" s="83"/>
      <c r="AT348" s="83"/>
      <c r="AU348" s="83"/>
      <c r="AV348" s="83"/>
      <c r="AW348" s="83"/>
      <c r="AX348" s="83"/>
      <c r="AY348" s="83"/>
      <c r="AZ348" s="83"/>
      <c r="BA348" s="83"/>
      <c r="BB348" s="83"/>
      <c r="BC348" s="83"/>
      <c r="BD348" s="83"/>
      <c r="BE348" s="83"/>
      <c r="BF348" s="83"/>
      <c r="BG348" s="83"/>
      <c r="BH348" s="83"/>
      <c r="BI348" s="83"/>
      <c r="BJ348" s="83"/>
      <c r="BK348" s="83"/>
      <c r="BL348" s="83"/>
      <c r="BM348" s="83"/>
      <c r="BN348" s="83"/>
    </row>
    <row r="349" spans="1:66" s="84" customFormat="1" ht="18" x14ac:dyDescent="0.25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  <c r="AJ349" s="83"/>
      <c r="AK349" s="83"/>
      <c r="AL349" s="83"/>
      <c r="AM349" s="83"/>
      <c r="AN349" s="83"/>
      <c r="AO349" s="83"/>
      <c r="AP349" s="83"/>
      <c r="AQ349" s="83"/>
      <c r="AR349" s="83"/>
      <c r="AS349" s="83"/>
      <c r="AT349" s="83"/>
      <c r="AU349" s="83"/>
      <c r="AV349" s="83"/>
      <c r="AW349" s="83"/>
      <c r="AX349" s="83"/>
      <c r="AY349" s="83"/>
      <c r="AZ349" s="83"/>
      <c r="BA349" s="83"/>
      <c r="BB349" s="83"/>
      <c r="BC349" s="83"/>
      <c r="BD349" s="83"/>
      <c r="BE349" s="83"/>
      <c r="BF349" s="83"/>
      <c r="BG349" s="83"/>
      <c r="BH349" s="83"/>
      <c r="BI349" s="83"/>
      <c r="BJ349" s="83"/>
      <c r="BK349" s="83"/>
      <c r="BL349" s="83"/>
      <c r="BM349" s="83"/>
      <c r="BN349" s="83"/>
    </row>
    <row r="350" spans="1:66" s="84" customFormat="1" ht="18" x14ac:dyDescent="0.25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  <c r="AK350" s="83"/>
      <c r="AL350" s="83"/>
      <c r="AM350" s="83"/>
      <c r="AN350" s="83"/>
      <c r="AO350" s="83"/>
      <c r="AP350" s="83"/>
      <c r="AQ350" s="83"/>
      <c r="AR350" s="83"/>
      <c r="AS350" s="83"/>
      <c r="AT350" s="83"/>
      <c r="AU350" s="83"/>
      <c r="AV350" s="83"/>
      <c r="AW350" s="83"/>
      <c r="AX350" s="83"/>
      <c r="AY350" s="83"/>
      <c r="AZ350" s="83"/>
      <c r="BA350" s="83"/>
      <c r="BB350" s="83"/>
      <c r="BC350" s="83"/>
      <c r="BD350" s="83"/>
      <c r="BE350" s="83"/>
      <c r="BF350" s="83"/>
      <c r="BG350" s="83"/>
      <c r="BH350" s="83"/>
      <c r="BI350" s="83"/>
      <c r="BJ350" s="83"/>
      <c r="BK350" s="83"/>
      <c r="BL350" s="83"/>
      <c r="BM350" s="83"/>
      <c r="BN350" s="83"/>
    </row>
    <row r="351" spans="1:66" s="84" customFormat="1" ht="18" x14ac:dyDescent="0.25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  <c r="AJ351" s="83"/>
      <c r="AK351" s="83"/>
      <c r="AL351" s="83"/>
      <c r="AM351" s="83"/>
      <c r="AN351" s="83"/>
      <c r="AO351" s="83"/>
      <c r="AP351" s="83"/>
      <c r="AQ351" s="83"/>
      <c r="AR351" s="83"/>
      <c r="AS351" s="83"/>
      <c r="AT351" s="83"/>
      <c r="AU351" s="83"/>
      <c r="AV351" s="83"/>
      <c r="AW351" s="83"/>
      <c r="AX351" s="83"/>
      <c r="AY351" s="83"/>
      <c r="AZ351" s="83"/>
      <c r="BA351" s="83"/>
      <c r="BB351" s="83"/>
      <c r="BC351" s="83"/>
      <c r="BD351" s="83"/>
      <c r="BE351" s="83"/>
      <c r="BF351" s="83"/>
      <c r="BG351" s="83"/>
      <c r="BH351" s="83"/>
      <c r="BI351" s="83"/>
      <c r="BJ351" s="83"/>
      <c r="BK351" s="83"/>
      <c r="BL351" s="83"/>
      <c r="BM351" s="83"/>
      <c r="BN351" s="83"/>
    </row>
    <row r="352" spans="1:66" s="84" customFormat="1" ht="18" x14ac:dyDescent="0.25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  <c r="AJ352" s="83"/>
      <c r="AK352" s="83"/>
      <c r="AL352" s="83"/>
      <c r="AM352" s="83"/>
      <c r="AN352" s="83"/>
      <c r="AO352" s="83"/>
      <c r="AP352" s="83"/>
      <c r="AQ352" s="83"/>
      <c r="AR352" s="83"/>
      <c r="AS352" s="83"/>
      <c r="AT352" s="83"/>
      <c r="AU352" s="83"/>
      <c r="AV352" s="83"/>
      <c r="AW352" s="83"/>
      <c r="AX352" s="83"/>
      <c r="AY352" s="83"/>
      <c r="AZ352" s="83"/>
      <c r="BA352" s="83"/>
      <c r="BB352" s="83"/>
      <c r="BC352" s="83"/>
      <c r="BD352" s="83"/>
      <c r="BE352" s="83"/>
      <c r="BF352" s="83"/>
      <c r="BG352" s="83"/>
      <c r="BH352" s="83"/>
      <c r="BI352" s="83"/>
      <c r="BJ352" s="83"/>
      <c r="BK352" s="83"/>
      <c r="BL352" s="83"/>
      <c r="BM352" s="83"/>
      <c r="BN352" s="83"/>
    </row>
    <row r="353" spans="1:66" s="84" customFormat="1" ht="18" x14ac:dyDescent="0.25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3"/>
      <c r="AV353" s="83"/>
      <c r="AW353" s="83"/>
      <c r="AX353" s="83"/>
      <c r="AY353" s="83"/>
      <c r="AZ353" s="83"/>
      <c r="BA353" s="83"/>
      <c r="BB353" s="83"/>
      <c r="BC353" s="83"/>
      <c r="BD353" s="83"/>
      <c r="BE353" s="83"/>
      <c r="BF353" s="83"/>
      <c r="BG353" s="83"/>
      <c r="BH353" s="83"/>
      <c r="BI353" s="83"/>
      <c r="BJ353" s="83"/>
      <c r="BK353" s="83"/>
      <c r="BL353" s="83"/>
      <c r="BM353" s="83"/>
      <c r="BN353" s="83"/>
    </row>
    <row r="354" spans="1:66" s="84" customFormat="1" ht="18" x14ac:dyDescent="0.25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  <c r="AJ354" s="83"/>
      <c r="AK354" s="83"/>
      <c r="AL354" s="83"/>
      <c r="AM354" s="83"/>
      <c r="AN354" s="83"/>
      <c r="AO354" s="83"/>
      <c r="AP354" s="83"/>
      <c r="AQ354" s="83"/>
      <c r="AR354" s="83"/>
      <c r="AS354" s="83"/>
      <c r="AT354" s="83"/>
      <c r="AU354" s="83"/>
      <c r="AV354" s="83"/>
      <c r="AW354" s="83"/>
      <c r="AX354" s="83"/>
      <c r="AY354" s="83"/>
      <c r="AZ354" s="83"/>
      <c r="BA354" s="83"/>
      <c r="BB354" s="83"/>
      <c r="BC354" s="83"/>
      <c r="BD354" s="83"/>
      <c r="BE354" s="83"/>
      <c r="BF354" s="83"/>
      <c r="BG354" s="83"/>
      <c r="BH354" s="83"/>
      <c r="BI354" s="83"/>
      <c r="BJ354" s="83"/>
      <c r="BK354" s="83"/>
      <c r="BL354" s="83"/>
      <c r="BM354" s="83"/>
      <c r="BN354" s="83"/>
    </row>
    <row r="355" spans="1:66" s="84" customFormat="1" ht="18" x14ac:dyDescent="0.2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3"/>
      <c r="AV355" s="83"/>
      <c r="AW355" s="83"/>
      <c r="AX355" s="83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  <c r="BI355" s="83"/>
      <c r="BJ355" s="83"/>
      <c r="BK355" s="83"/>
      <c r="BL355" s="83"/>
      <c r="BM355" s="83"/>
      <c r="BN355" s="83"/>
    </row>
    <row r="356" spans="1:66" s="84" customFormat="1" ht="18" x14ac:dyDescent="0.25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3"/>
      <c r="AV356" s="83"/>
      <c r="AW356" s="83"/>
      <c r="AX356" s="83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  <c r="BI356" s="83"/>
      <c r="BJ356" s="83"/>
      <c r="BK356" s="83"/>
      <c r="BL356" s="83"/>
      <c r="BM356" s="83"/>
      <c r="BN356" s="83"/>
    </row>
    <row r="357" spans="1:66" s="84" customFormat="1" ht="18" x14ac:dyDescent="0.25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3"/>
      <c r="AV357" s="83"/>
      <c r="AW357" s="83"/>
      <c r="AX357" s="83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  <c r="BL357" s="83"/>
      <c r="BM357" s="83"/>
      <c r="BN357" s="83"/>
    </row>
    <row r="358" spans="1:66" s="84" customFormat="1" ht="18" x14ac:dyDescent="0.25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3"/>
      <c r="AV358" s="83"/>
      <c r="AW358" s="83"/>
      <c r="AX358" s="83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  <c r="BL358" s="83"/>
      <c r="BM358" s="83"/>
      <c r="BN358" s="83"/>
    </row>
    <row r="359" spans="1:66" s="84" customFormat="1" ht="18" x14ac:dyDescent="0.25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3"/>
      <c r="AV359" s="83"/>
      <c r="AW359" s="83"/>
      <c r="AX359" s="83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 s="83"/>
      <c r="BK359" s="83"/>
      <c r="BL359" s="83"/>
      <c r="BM359" s="83"/>
      <c r="BN359" s="83"/>
    </row>
    <row r="360" spans="1:66" s="84" customFormat="1" ht="18" x14ac:dyDescent="0.25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3"/>
      <c r="AV360" s="83"/>
      <c r="AW360" s="83"/>
      <c r="AX360" s="83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 s="83"/>
      <c r="BK360" s="83"/>
      <c r="BL360" s="83"/>
      <c r="BM360" s="83"/>
      <c r="BN360" s="83"/>
    </row>
    <row r="361" spans="1:66" s="84" customFormat="1" ht="18" x14ac:dyDescent="0.25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3"/>
      <c r="AV361" s="83"/>
      <c r="AW361" s="83"/>
      <c r="AX361" s="83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 s="83"/>
      <c r="BK361" s="83"/>
      <c r="BL361" s="83"/>
      <c r="BM361" s="83"/>
      <c r="BN361" s="83"/>
    </row>
    <row r="362" spans="1:66" s="84" customFormat="1" ht="18" x14ac:dyDescent="0.25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3"/>
      <c r="AV362" s="83"/>
      <c r="AW362" s="83"/>
      <c r="AX362" s="83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 s="83"/>
      <c r="BK362" s="83"/>
      <c r="BL362" s="83"/>
      <c r="BM362" s="83"/>
      <c r="BN362" s="83"/>
    </row>
    <row r="363" spans="1:66" s="84" customFormat="1" ht="18" x14ac:dyDescent="0.2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3"/>
      <c r="AV363" s="83"/>
      <c r="AW363" s="83"/>
      <c r="AX363" s="83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  <c r="BL363" s="83"/>
      <c r="BM363" s="83"/>
      <c r="BN363" s="83"/>
    </row>
    <row r="364" spans="1:66" s="84" customFormat="1" ht="18" x14ac:dyDescent="0.25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3"/>
      <c r="AV364" s="83"/>
      <c r="AW364" s="83"/>
      <c r="AX364" s="83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  <c r="BL364" s="83"/>
      <c r="BM364" s="83"/>
      <c r="BN364" s="83"/>
    </row>
    <row r="365" spans="1:66" s="84" customFormat="1" ht="18" x14ac:dyDescent="0.2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3"/>
      <c r="AV365" s="83"/>
      <c r="AW365" s="83"/>
      <c r="AX365" s="83"/>
      <c r="AY365" s="83"/>
      <c r="AZ365" s="83"/>
      <c r="BA365" s="83"/>
      <c r="BB365" s="83"/>
      <c r="BC365" s="83"/>
      <c r="BD365" s="83"/>
      <c r="BE365" s="83"/>
      <c r="BF365" s="83"/>
      <c r="BG365" s="83"/>
      <c r="BH365" s="83"/>
      <c r="BI365" s="83"/>
      <c r="BJ365" s="83"/>
      <c r="BK365" s="83"/>
      <c r="BL365" s="83"/>
      <c r="BM365" s="83"/>
      <c r="BN365" s="83"/>
    </row>
    <row r="366" spans="1:66" s="84" customFormat="1" ht="18" x14ac:dyDescent="0.25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3"/>
      <c r="AV366" s="83"/>
      <c r="AW366" s="83"/>
      <c r="AX366" s="83"/>
      <c r="AY366" s="83"/>
      <c r="AZ366" s="83"/>
      <c r="BA366" s="83"/>
      <c r="BB366" s="83"/>
      <c r="BC366" s="83"/>
      <c r="BD366" s="83"/>
      <c r="BE366" s="83"/>
      <c r="BF366" s="83"/>
      <c r="BG366" s="83"/>
      <c r="BH366" s="83"/>
      <c r="BI366" s="83"/>
      <c r="BJ366" s="83"/>
      <c r="BK366" s="83"/>
      <c r="BL366" s="83"/>
      <c r="BM366" s="83"/>
      <c r="BN366" s="83"/>
    </row>
    <row r="367" spans="1:66" s="84" customFormat="1" ht="18" x14ac:dyDescent="0.25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3"/>
      <c r="AV367" s="83"/>
      <c r="AW367" s="83"/>
      <c r="AX367" s="83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  <c r="BL367" s="83"/>
      <c r="BM367" s="83"/>
      <c r="BN367" s="83"/>
    </row>
    <row r="368" spans="1:66" s="84" customFormat="1" ht="18" x14ac:dyDescent="0.25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3"/>
      <c r="AV368" s="83"/>
      <c r="AW368" s="83"/>
      <c r="AX368" s="83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  <c r="BL368" s="83"/>
      <c r="BM368" s="83"/>
      <c r="BN368" s="83"/>
    </row>
    <row r="369" spans="1:66" s="84" customFormat="1" ht="18" x14ac:dyDescent="0.25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3"/>
      <c r="AV369" s="83"/>
      <c r="AW369" s="83"/>
      <c r="AX369" s="83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  <c r="BL369" s="83"/>
      <c r="BM369" s="83"/>
      <c r="BN369" s="83"/>
    </row>
    <row r="370" spans="1:66" s="84" customFormat="1" ht="18" x14ac:dyDescent="0.25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</row>
    <row r="371" spans="1:66" s="84" customFormat="1" ht="18" x14ac:dyDescent="0.25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  <c r="BL371" s="83"/>
      <c r="BM371" s="83"/>
      <c r="BN371" s="83"/>
    </row>
    <row r="372" spans="1:66" s="84" customFormat="1" ht="18" x14ac:dyDescent="0.25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</row>
    <row r="373" spans="1:66" s="84" customFormat="1" ht="18" x14ac:dyDescent="0.25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  <c r="BL373" s="83"/>
      <c r="BM373" s="83"/>
      <c r="BN373" s="83"/>
    </row>
    <row r="374" spans="1:66" s="84" customFormat="1" ht="18" x14ac:dyDescent="0.25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3"/>
      <c r="AV374" s="83"/>
      <c r="AW374" s="83"/>
      <c r="AX374" s="83"/>
      <c r="AY374" s="83"/>
      <c r="AZ374" s="83"/>
      <c r="BA374" s="83"/>
      <c r="BB374" s="83"/>
      <c r="BC374" s="83"/>
      <c r="BD374" s="83"/>
      <c r="BE374" s="83"/>
      <c r="BF374" s="83"/>
      <c r="BG374" s="83"/>
      <c r="BH374" s="83"/>
      <c r="BI374" s="83"/>
      <c r="BJ374" s="83"/>
      <c r="BK374" s="83"/>
      <c r="BL374" s="83"/>
      <c r="BM374" s="83"/>
      <c r="BN374" s="83"/>
    </row>
    <row r="375" spans="1:66" s="84" customFormat="1" ht="18" x14ac:dyDescent="0.2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3"/>
      <c r="AV375" s="83"/>
      <c r="AW375" s="83"/>
      <c r="AX375" s="83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</row>
    <row r="376" spans="1:66" s="84" customFormat="1" ht="18" x14ac:dyDescent="0.25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3"/>
      <c r="AV376" s="83"/>
      <c r="AW376" s="83"/>
      <c r="AX376" s="83"/>
      <c r="AY376" s="83"/>
      <c r="AZ376" s="83"/>
      <c r="BA376" s="83"/>
      <c r="BB376" s="83"/>
      <c r="BC376" s="83"/>
      <c r="BD376" s="83"/>
      <c r="BE376" s="83"/>
      <c r="BF376" s="83"/>
      <c r="BG376" s="83"/>
      <c r="BH376" s="83"/>
      <c r="BI376" s="83"/>
      <c r="BJ376" s="83"/>
      <c r="BK376" s="83"/>
      <c r="BL376" s="83"/>
      <c r="BM376" s="83"/>
      <c r="BN376" s="83"/>
    </row>
    <row r="377" spans="1:66" s="84" customFormat="1" ht="18" x14ac:dyDescent="0.25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3"/>
      <c r="AV377" s="83"/>
      <c r="AW377" s="83"/>
      <c r="AX377" s="83"/>
      <c r="AY377" s="83"/>
      <c r="AZ377" s="83"/>
      <c r="BA377" s="83"/>
      <c r="BB377" s="83"/>
      <c r="BC377" s="83"/>
      <c r="BD377" s="83"/>
      <c r="BE377" s="83"/>
      <c r="BF377" s="83"/>
      <c r="BG377" s="83"/>
      <c r="BH377" s="83"/>
      <c r="BI377" s="83"/>
      <c r="BJ377" s="83"/>
      <c r="BK377" s="83"/>
      <c r="BL377" s="83"/>
      <c r="BM377" s="83"/>
      <c r="BN377" s="83"/>
    </row>
    <row r="378" spans="1:66" s="84" customFormat="1" ht="18" x14ac:dyDescent="0.25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  <c r="AK378" s="83"/>
      <c r="AL378" s="83"/>
      <c r="AM378" s="83"/>
      <c r="AN378" s="83"/>
      <c r="AO378" s="83"/>
      <c r="AP378" s="83"/>
      <c r="AQ378" s="83"/>
      <c r="AR378" s="83"/>
      <c r="AS378" s="83"/>
      <c r="AT378" s="83"/>
      <c r="AU378" s="83"/>
      <c r="AV378" s="83"/>
      <c r="AW378" s="83"/>
      <c r="AX378" s="83"/>
      <c r="AY378" s="83"/>
      <c r="AZ378" s="83"/>
      <c r="BA378" s="83"/>
      <c r="BB378" s="83"/>
      <c r="BC378" s="83"/>
      <c r="BD378" s="83"/>
      <c r="BE378" s="83"/>
      <c r="BF378" s="83"/>
      <c r="BG378" s="83"/>
      <c r="BH378" s="83"/>
      <c r="BI378" s="83"/>
      <c r="BJ378" s="83"/>
      <c r="BK378" s="83"/>
      <c r="BL378" s="83"/>
      <c r="BM378" s="83"/>
      <c r="BN378" s="83"/>
    </row>
    <row r="379" spans="1:66" s="84" customFormat="1" ht="18" x14ac:dyDescent="0.25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  <c r="AY379" s="83"/>
      <c r="AZ379" s="83"/>
      <c r="BA379" s="83"/>
      <c r="BB379" s="83"/>
      <c r="BC379" s="83"/>
      <c r="BD379" s="83"/>
      <c r="BE379" s="83"/>
      <c r="BF379" s="83"/>
      <c r="BG379" s="83"/>
      <c r="BH379" s="83"/>
      <c r="BI379" s="83"/>
      <c r="BJ379" s="83"/>
      <c r="BK379" s="83"/>
      <c r="BL379" s="83"/>
      <c r="BM379" s="83"/>
      <c r="BN379" s="83"/>
    </row>
    <row r="380" spans="1:66" s="84" customFormat="1" ht="18" x14ac:dyDescent="0.25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3"/>
      <c r="AV380" s="83"/>
      <c r="AW380" s="83"/>
      <c r="AX380" s="83"/>
      <c r="AY380" s="83"/>
      <c r="AZ380" s="83"/>
      <c r="BA380" s="83"/>
      <c r="BB380" s="83"/>
      <c r="BC380" s="83"/>
      <c r="BD380" s="83"/>
      <c r="BE380" s="83"/>
      <c r="BF380" s="83"/>
      <c r="BG380" s="83"/>
      <c r="BH380" s="83"/>
      <c r="BI380" s="83"/>
      <c r="BJ380" s="83"/>
      <c r="BK380" s="83"/>
      <c r="BL380" s="83"/>
      <c r="BM380" s="83"/>
      <c r="BN380" s="83"/>
    </row>
    <row r="381" spans="1:66" s="84" customFormat="1" ht="18" x14ac:dyDescent="0.25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3"/>
      <c r="AV381" s="83"/>
      <c r="AW381" s="83"/>
      <c r="AX381" s="83"/>
      <c r="AY381" s="83"/>
      <c r="AZ381" s="83"/>
      <c r="BA381" s="83"/>
      <c r="BB381" s="83"/>
      <c r="BC381" s="83"/>
      <c r="BD381" s="83"/>
      <c r="BE381" s="83"/>
      <c r="BF381" s="83"/>
      <c r="BG381" s="83"/>
      <c r="BH381" s="83"/>
      <c r="BI381" s="83"/>
      <c r="BJ381" s="83"/>
      <c r="BK381" s="83"/>
      <c r="BL381" s="83"/>
      <c r="BM381" s="83"/>
      <c r="BN381" s="83"/>
    </row>
    <row r="382" spans="1:66" s="84" customFormat="1" ht="18" x14ac:dyDescent="0.25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3"/>
      <c r="AV382" s="83"/>
      <c r="AW382" s="83"/>
      <c r="AX382" s="83"/>
      <c r="AY382" s="83"/>
      <c r="AZ382" s="83"/>
      <c r="BA382" s="83"/>
      <c r="BB382" s="83"/>
      <c r="BC382" s="83"/>
      <c r="BD382" s="83"/>
      <c r="BE382" s="83"/>
      <c r="BF382" s="83"/>
      <c r="BG382" s="83"/>
      <c r="BH382" s="83"/>
      <c r="BI382" s="83"/>
      <c r="BJ382" s="83"/>
      <c r="BK382" s="83"/>
      <c r="BL382" s="83"/>
      <c r="BM382" s="83"/>
      <c r="BN382" s="83"/>
    </row>
    <row r="383" spans="1:66" s="84" customFormat="1" ht="18" x14ac:dyDescent="0.25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3"/>
      <c r="AV383" s="83"/>
      <c r="AW383" s="83"/>
      <c r="AX383" s="83"/>
      <c r="AY383" s="83"/>
      <c r="AZ383" s="83"/>
      <c r="BA383" s="83"/>
      <c r="BB383" s="83"/>
      <c r="BC383" s="83"/>
      <c r="BD383" s="83"/>
      <c r="BE383" s="83"/>
      <c r="BF383" s="83"/>
      <c r="BG383" s="83"/>
      <c r="BH383" s="83"/>
      <c r="BI383" s="83"/>
      <c r="BJ383" s="83"/>
      <c r="BK383" s="83"/>
      <c r="BL383" s="83"/>
      <c r="BM383" s="83"/>
      <c r="BN383" s="83"/>
    </row>
    <row r="384" spans="1:66" s="84" customFormat="1" ht="18" x14ac:dyDescent="0.25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3"/>
      <c r="AV384" s="83"/>
      <c r="AW384" s="83"/>
      <c r="AX384" s="83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83"/>
      <c r="BK384" s="83"/>
      <c r="BL384" s="83"/>
      <c r="BM384" s="83"/>
      <c r="BN384" s="83"/>
    </row>
    <row r="385" spans="1:66" s="84" customFormat="1" ht="18" x14ac:dyDescent="0.2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3"/>
      <c r="AV385" s="83"/>
      <c r="AW385" s="83"/>
      <c r="AX385" s="83"/>
      <c r="AY385" s="83"/>
      <c r="AZ385" s="83"/>
      <c r="BA385" s="83"/>
      <c r="BB385" s="83"/>
      <c r="BC385" s="83"/>
      <c r="BD385" s="83"/>
      <c r="BE385" s="83"/>
      <c r="BF385" s="83"/>
      <c r="BG385" s="83"/>
      <c r="BH385" s="83"/>
      <c r="BI385" s="83"/>
      <c r="BJ385" s="83"/>
      <c r="BK385" s="83"/>
      <c r="BL385" s="83"/>
      <c r="BM385" s="83"/>
      <c r="BN385" s="83"/>
    </row>
    <row r="386" spans="1:66" s="84" customFormat="1" ht="18" x14ac:dyDescent="0.25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3"/>
      <c r="AV386" s="83"/>
      <c r="AW386" s="83"/>
      <c r="AX386" s="83"/>
      <c r="AY386" s="83"/>
      <c r="AZ386" s="83"/>
      <c r="BA386" s="83"/>
      <c r="BB386" s="83"/>
      <c r="BC386" s="83"/>
      <c r="BD386" s="83"/>
      <c r="BE386" s="83"/>
      <c r="BF386" s="83"/>
      <c r="BG386" s="83"/>
      <c r="BH386" s="83"/>
      <c r="BI386" s="83"/>
      <c r="BJ386" s="83"/>
      <c r="BK386" s="83"/>
      <c r="BL386" s="83"/>
      <c r="BM386" s="83"/>
      <c r="BN386" s="83"/>
    </row>
    <row r="387" spans="1:66" s="84" customFormat="1" ht="18" x14ac:dyDescent="0.25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3"/>
      <c r="AV387" s="83"/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</row>
    <row r="388" spans="1:66" s="84" customFormat="1" ht="18" x14ac:dyDescent="0.25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3"/>
      <c r="AV388" s="83"/>
      <c r="AW388" s="83"/>
      <c r="AX388" s="83"/>
      <c r="AY388" s="83"/>
      <c r="AZ388" s="83"/>
      <c r="BA388" s="83"/>
      <c r="BB388" s="83"/>
      <c r="BC388" s="83"/>
      <c r="BD388" s="83"/>
      <c r="BE388" s="83"/>
      <c r="BF388" s="83"/>
      <c r="BG388" s="83"/>
      <c r="BH388" s="83"/>
      <c r="BI388" s="83"/>
      <c r="BJ388" s="83"/>
      <c r="BK388" s="83"/>
      <c r="BL388" s="83"/>
      <c r="BM388" s="83"/>
      <c r="BN388" s="83"/>
    </row>
    <row r="389" spans="1:66" s="84" customFormat="1" ht="18" x14ac:dyDescent="0.25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3"/>
      <c r="AV389" s="83"/>
      <c r="AW389" s="83"/>
      <c r="AX389" s="83"/>
      <c r="AY389" s="83"/>
      <c r="AZ389" s="83"/>
      <c r="BA389" s="83"/>
      <c r="BB389" s="83"/>
      <c r="BC389" s="83"/>
      <c r="BD389" s="83"/>
      <c r="BE389" s="83"/>
      <c r="BF389" s="83"/>
      <c r="BG389" s="83"/>
      <c r="BH389" s="83"/>
      <c r="BI389" s="83"/>
      <c r="BJ389" s="83"/>
      <c r="BK389" s="83"/>
      <c r="BL389" s="83"/>
      <c r="BM389" s="83"/>
      <c r="BN389" s="83"/>
    </row>
    <row r="390" spans="1:66" s="84" customFormat="1" ht="18" x14ac:dyDescent="0.25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3"/>
      <c r="AV390" s="83"/>
      <c r="AW390" s="83"/>
      <c r="AX390" s="83"/>
      <c r="AY390" s="83"/>
      <c r="AZ390" s="83"/>
      <c r="BA390" s="83"/>
      <c r="BB390" s="83"/>
      <c r="BC390" s="83"/>
      <c r="BD390" s="83"/>
      <c r="BE390" s="83"/>
      <c r="BF390" s="83"/>
      <c r="BG390" s="83"/>
      <c r="BH390" s="83"/>
      <c r="BI390" s="83"/>
      <c r="BJ390" s="83"/>
      <c r="BK390" s="83"/>
      <c r="BL390" s="83"/>
      <c r="BM390" s="83"/>
      <c r="BN390" s="83"/>
    </row>
    <row r="391" spans="1:66" s="84" customFormat="1" ht="18" x14ac:dyDescent="0.25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  <c r="AK391" s="83"/>
      <c r="AL391" s="83"/>
      <c r="AM391" s="83"/>
      <c r="AN391" s="83"/>
      <c r="AO391" s="83"/>
      <c r="AP391" s="83"/>
      <c r="AQ391" s="83"/>
      <c r="AR391" s="83"/>
      <c r="AS391" s="83"/>
      <c r="AT391" s="83"/>
      <c r="AU391" s="83"/>
      <c r="AV391" s="83"/>
      <c r="AW391" s="83"/>
      <c r="AX391" s="83"/>
      <c r="AY391" s="83"/>
      <c r="AZ391" s="83"/>
      <c r="BA391" s="83"/>
      <c r="BB391" s="83"/>
      <c r="BC391" s="83"/>
      <c r="BD391" s="83"/>
      <c r="BE391" s="83"/>
      <c r="BF391" s="83"/>
      <c r="BG391" s="83"/>
      <c r="BH391" s="83"/>
      <c r="BI391" s="83"/>
      <c r="BJ391" s="83"/>
      <c r="BK391" s="83"/>
      <c r="BL391" s="83"/>
      <c r="BM391" s="83"/>
      <c r="BN391" s="83"/>
    </row>
    <row r="392" spans="1:66" s="84" customFormat="1" ht="18" x14ac:dyDescent="0.25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3"/>
      <c r="AV392" s="83"/>
      <c r="AW392" s="83"/>
      <c r="AX392" s="83"/>
      <c r="AY392" s="83"/>
      <c r="AZ392" s="83"/>
      <c r="BA392" s="83"/>
      <c r="BB392" s="83"/>
      <c r="BC392" s="83"/>
      <c r="BD392" s="83"/>
      <c r="BE392" s="83"/>
      <c r="BF392" s="83"/>
      <c r="BG392" s="83"/>
      <c r="BH392" s="83"/>
      <c r="BI392" s="83"/>
      <c r="BJ392" s="83"/>
      <c r="BK392" s="83"/>
      <c r="BL392" s="83"/>
      <c r="BM392" s="83"/>
      <c r="BN392" s="83"/>
    </row>
    <row r="393" spans="1:66" s="84" customFormat="1" ht="18" x14ac:dyDescent="0.25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  <c r="AK393" s="83"/>
      <c r="AL393" s="83"/>
      <c r="AM393" s="83"/>
      <c r="AN393" s="83"/>
      <c r="AO393" s="83"/>
      <c r="AP393" s="83"/>
      <c r="AQ393" s="83"/>
      <c r="AR393" s="83"/>
      <c r="AS393" s="83"/>
      <c r="AT393" s="83"/>
      <c r="AU393" s="83"/>
      <c r="AV393" s="83"/>
      <c r="AW393" s="83"/>
      <c r="AX393" s="83"/>
      <c r="AY393" s="83"/>
      <c r="AZ393" s="83"/>
      <c r="BA393" s="83"/>
      <c r="BB393" s="83"/>
      <c r="BC393" s="83"/>
      <c r="BD393" s="83"/>
      <c r="BE393" s="83"/>
      <c r="BF393" s="83"/>
      <c r="BG393" s="83"/>
      <c r="BH393" s="83"/>
      <c r="BI393" s="83"/>
      <c r="BJ393" s="83"/>
      <c r="BK393" s="83"/>
      <c r="BL393" s="83"/>
      <c r="BM393" s="83"/>
      <c r="BN393" s="83"/>
    </row>
    <row r="394" spans="1:66" s="84" customFormat="1" ht="18" x14ac:dyDescent="0.25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3"/>
      <c r="AV394" s="83"/>
      <c r="AW394" s="83"/>
      <c r="AX394" s="83"/>
      <c r="AY394" s="83"/>
      <c r="AZ394" s="83"/>
      <c r="BA394" s="83"/>
      <c r="BB394" s="83"/>
      <c r="BC394" s="83"/>
      <c r="BD394" s="83"/>
      <c r="BE394" s="83"/>
      <c r="BF394" s="83"/>
      <c r="BG394" s="83"/>
      <c r="BH394" s="83"/>
      <c r="BI394" s="83"/>
      <c r="BJ394" s="83"/>
      <c r="BK394" s="83"/>
      <c r="BL394" s="83"/>
      <c r="BM394" s="83"/>
      <c r="BN394" s="83"/>
    </row>
    <row r="395" spans="1:66" s="84" customFormat="1" ht="18" x14ac:dyDescent="0.2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  <c r="AK395" s="83"/>
      <c r="AL395" s="83"/>
      <c r="AM395" s="83"/>
      <c r="AN395" s="83"/>
      <c r="AO395" s="83"/>
      <c r="AP395" s="83"/>
      <c r="AQ395" s="83"/>
      <c r="AR395" s="83"/>
      <c r="AS395" s="83"/>
      <c r="AT395" s="83"/>
      <c r="AU395" s="83"/>
      <c r="AV395" s="83"/>
      <c r="AW395" s="83"/>
      <c r="AX395" s="83"/>
      <c r="AY395" s="83"/>
      <c r="AZ395" s="83"/>
      <c r="BA395" s="83"/>
      <c r="BB395" s="83"/>
      <c r="BC395" s="83"/>
      <c r="BD395" s="83"/>
      <c r="BE395" s="83"/>
      <c r="BF395" s="83"/>
      <c r="BG395" s="83"/>
      <c r="BH395" s="83"/>
      <c r="BI395" s="83"/>
      <c r="BJ395" s="83"/>
      <c r="BK395" s="83"/>
      <c r="BL395" s="83"/>
      <c r="BM395" s="83"/>
      <c r="BN395" s="83"/>
    </row>
    <row r="396" spans="1:66" s="84" customFormat="1" ht="18" x14ac:dyDescent="0.25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3"/>
      <c r="AV396" s="83"/>
      <c r="AW396" s="83"/>
      <c r="AX396" s="83"/>
      <c r="AY396" s="83"/>
      <c r="AZ396" s="83"/>
      <c r="BA396" s="83"/>
      <c r="BB396" s="83"/>
      <c r="BC396" s="83"/>
      <c r="BD396" s="83"/>
      <c r="BE396" s="83"/>
      <c r="BF396" s="83"/>
      <c r="BG396" s="83"/>
      <c r="BH396" s="83"/>
      <c r="BI396" s="83"/>
      <c r="BJ396" s="83"/>
      <c r="BK396" s="83"/>
      <c r="BL396" s="83"/>
      <c r="BM396" s="83"/>
      <c r="BN396" s="83"/>
    </row>
    <row r="397" spans="1:66" s="84" customFormat="1" ht="18" x14ac:dyDescent="0.25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3"/>
      <c r="AV397" s="83"/>
      <c r="AW397" s="83"/>
      <c r="AX397" s="83"/>
      <c r="AY397" s="83"/>
      <c r="AZ397" s="83"/>
      <c r="BA397" s="83"/>
      <c r="BB397" s="83"/>
      <c r="BC397" s="83"/>
      <c r="BD397" s="83"/>
      <c r="BE397" s="83"/>
      <c r="BF397" s="83"/>
      <c r="BG397" s="83"/>
      <c r="BH397" s="83"/>
      <c r="BI397" s="83"/>
      <c r="BJ397" s="83"/>
      <c r="BK397" s="83"/>
      <c r="BL397" s="83"/>
      <c r="BM397" s="83"/>
      <c r="BN397" s="83"/>
    </row>
    <row r="398" spans="1:66" s="84" customFormat="1" ht="18" x14ac:dyDescent="0.25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  <c r="AJ398" s="83"/>
      <c r="AK398" s="83"/>
      <c r="AL398" s="83"/>
      <c r="AM398" s="83"/>
      <c r="AN398" s="83"/>
      <c r="AO398" s="83"/>
      <c r="AP398" s="83"/>
      <c r="AQ398" s="83"/>
      <c r="AR398" s="83"/>
      <c r="AS398" s="83"/>
      <c r="AT398" s="83"/>
      <c r="AU398" s="83"/>
      <c r="AV398" s="83"/>
      <c r="AW398" s="83"/>
      <c r="AX398" s="83"/>
      <c r="AY398" s="83"/>
      <c r="AZ398" s="83"/>
      <c r="BA398" s="83"/>
      <c r="BB398" s="83"/>
      <c r="BC398" s="83"/>
      <c r="BD398" s="83"/>
      <c r="BE398" s="83"/>
      <c r="BF398" s="83"/>
      <c r="BG398" s="83"/>
      <c r="BH398" s="83"/>
      <c r="BI398" s="83"/>
      <c r="BJ398" s="83"/>
      <c r="BK398" s="83"/>
      <c r="BL398" s="83"/>
      <c r="BM398" s="83"/>
      <c r="BN398" s="83"/>
    </row>
    <row r="399" spans="1:66" s="84" customFormat="1" ht="18" x14ac:dyDescent="0.25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  <c r="AK399" s="83"/>
      <c r="AL399" s="83"/>
      <c r="AM399" s="83"/>
      <c r="AN399" s="83"/>
      <c r="AO399" s="83"/>
      <c r="AP399" s="83"/>
      <c r="AQ399" s="83"/>
      <c r="AR399" s="83"/>
      <c r="AS399" s="83"/>
      <c r="AT399" s="83"/>
      <c r="AU399" s="83"/>
      <c r="AV399" s="83"/>
      <c r="AW399" s="83"/>
      <c r="AX399" s="83"/>
      <c r="AY399" s="83"/>
      <c r="AZ399" s="83"/>
      <c r="BA399" s="83"/>
      <c r="BB399" s="83"/>
      <c r="BC399" s="83"/>
      <c r="BD399" s="83"/>
      <c r="BE399" s="83"/>
      <c r="BF399" s="83"/>
      <c r="BG399" s="83"/>
      <c r="BH399" s="83"/>
      <c r="BI399" s="83"/>
      <c r="BJ399" s="83"/>
      <c r="BK399" s="83"/>
      <c r="BL399" s="83"/>
      <c r="BM399" s="83"/>
      <c r="BN399" s="83"/>
    </row>
    <row r="400" spans="1:66" s="84" customFormat="1" ht="18" x14ac:dyDescent="0.25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3"/>
      <c r="AV400" s="83"/>
      <c r="AW400" s="83"/>
      <c r="AX400" s="83"/>
      <c r="AY400" s="83"/>
      <c r="AZ400" s="83"/>
      <c r="BA400" s="83"/>
      <c r="BB400" s="83"/>
      <c r="BC400" s="83"/>
      <c r="BD400" s="83"/>
      <c r="BE400" s="83"/>
      <c r="BF400" s="83"/>
      <c r="BG400" s="83"/>
      <c r="BH400" s="83"/>
      <c r="BI400" s="83"/>
      <c r="BJ400" s="83"/>
      <c r="BK400" s="83"/>
      <c r="BL400" s="83"/>
      <c r="BM400" s="83"/>
      <c r="BN400" s="83"/>
    </row>
    <row r="401" spans="1:66" s="84" customFormat="1" ht="18" x14ac:dyDescent="0.25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  <c r="AJ401" s="83"/>
      <c r="AK401" s="83"/>
      <c r="AL401" s="83"/>
      <c r="AM401" s="83"/>
      <c r="AN401" s="83"/>
      <c r="AO401" s="83"/>
      <c r="AP401" s="83"/>
      <c r="AQ401" s="83"/>
      <c r="AR401" s="83"/>
      <c r="AS401" s="83"/>
      <c r="AT401" s="83"/>
      <c r="AU401" s="83"/>
      <c r="AV401" s="83"/>
      <c r="AW401" s="83"/>
      <c r="AX401" s="83"/>
      <c r="AY401" s="83"/>
      <c r="AZ401" s="83"/>
      <c r="BA401" s="83"/>
      <c r="BB401" s="83"/>
      <c r="BC401" s="83"/>
      <c r="BD401" s="83"/>
      <c r="BE401" s="83"/>
      <c r="BF401" s="83"/>
      <c r="BG401" s="83"/>
      <c r="BH401" s="83"/>
      <c r="BI401" s="83"/>
      <c r="BJ401" s="83"/>
      <c r="BK401" s="83"/>
      <c r="BL401" s="83"/>
      <c r="BM401" s="83"/>
      <c r="BN401" s="83"/>
    </row>
    <row r="402" spans="1:66" s="84" customFormat="1" ht="18" x14ac:dyDescent="0.25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  <c r="AJ402" s="83"/>
      <c r="AK402" s="83"/>
      <c r="AL402" s="83"/>
      <c r="AM402" s="83"/>
      <c r="AN402" s="83"/>
      <c r="AO402" s="83"/>
      <c r="AP402" s="83"/>
      <c r="AQ402" s="83"/>
      <c r="AR402" s="83"/>
      <c r="AS402" s="83"/>
      <c r="AT402" s="83"/>
      <c r="AU402" s="83"/>
      <c r="AV402" s="83"/>
      <c r="AW402" s="83"/>
      <c r="AX402" s="83"/>
      <c r="AY402" s="83"/>
      <c r="AZ402" s="83"/>
      <c r="BA402" s="83"/>
      <c r="BB402" s="83"/>
      <c r="BC402" s="83"/>
      <c r="BD402" s="83"/>
      <c r="BE402" s="83"/>
      <c r="BF402" s="83"/>
      <c r="BG402" s="83"/>
      <c r="BH402" s="83"/>
      <c r="BI402" s="83"/>
      <c r="BJ402" s="83"/>
      <c r="BK402" s="83"/>
      <c r="BL402" s="83"/>
      <c r="BM402" s="83"/>
      <c r="BN402" s="83"/>
    </row>
    <row r="403" spans="1:66" s="84" customFormat="1" ht="18" x14ac:dyDescent="0.25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  <c r="AJ403" s="83"/>
      <c r="AK403" s="83"/>
      <c r="AL403" s="83"/>
      <c r="AM403" s="83"/>
      <c r="AN403" s="83"/>
      <c r="AO403" s="83"/>
      <c r="AP403" s="83"/>
      <c r="AQ403" s="83"/>
      <c r="AR403" s="83"/>
      <c r="AS403" s="83"/>
      <c r="AT403" s="83"/>
      <c r="AU403" s="83"/>
      <c r="AV403" s="83"/>
      <c r="AW403" s="83"/>
      <c r="AX403" s="83"/>
      <c r="AY403" s="83"/>
      <c r="AZ403" s="83"/>
      <c r="BA403" s="83"/>
      <c r="BB403" s="83"/>
      <c r="BC403" s="83"/>
      <c r="BD403" s="83"/>
      <c r="BE403" s="83"/>
      <c r="BF403" s="83"/>
      <c r="BG403" s="83"/>
      <c r="BH403" s="83"/>
      <c r="BI403" s="83"/>
      <c r="BJ403" s="83"/>
      <c r="BK403" s="83"/>
      <c r="BL403" s="83"/>
      <c r="BM403" s="83"/>
      <c r="BN403" s="83"/>
    </row>
    <row r="404" spans="1:66" s="84" customFormat="1" ht="18" x14ac:dyDescent="0.25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  <c r="AJ404" s="83"/>
      <c r="AK404" s="83"/>
      <c r="AL404" s="83"/>
      <c r="AM404" s="83"/>
      <c r="AN404" s="83"/>
      <c r="AO404" s="83"/>
      <c r="AP404" s="83"/>
      <c r="AQ404" s="83"/>
      <c r="AR404" s="83"/>
      <c r="AS404" s="83"/>
      <c r="AT404" s="83"/>
      <c r="AU404" s="83"/>
      <c r="AV404" s="83"/>
      <c r="AW404" s="83"/>
      <c r="AX404" s="83"/>
      <c r="AY404" s="83"/>
      <c r="AZ404" s="83"/>
      <c r="BA404" s="83"/>
      <c r="BB404" s="83"/>
      <c r="BC404" s="83"/>
      <c r="BD404" s="83"/>
      <c r="BE404" s="83"/>
      <c r="BF404" s="83"/>
      <c r="BG404" s="83"/>
      <c r="BH404" s="83"/>
      <c r="BI404" s="83"/>
      <c r="BJ404" s="83"/>
      <c r="BK404" s="83"/>
      <c r="BL404" s="83"/>
      <c r="BM404" s="83"/>
      <c r="BN404" s="83"/>
    </row>
    <row r="405" spans="1:66" s="84" customFormat="1" ht="18" x14ac:dyDescent="0.2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  <c r="AJ405" s="83"/>
      <c r="AK405" s="83"/>
      <c r="AL405" s="83"/>
      <c r="AM405" s="83"/>
      <c r="AN405" s="83"/>
      <c r="AO405" s="83"/>
      <c r="AP405" s="83"/>
      <c r="AQ405" s="83"/>
      <c r="AR405" s="83"/>
      <c r="AS405" s="83"/>
      <c r="AT405" s="83"/>
      <c r="AU405" s="83"/>
      <c r="AV405" s="83"/>
      <c r="AW405" s="83"/>
      <c r="AX405" s="83"/>
      <c r="AY405" s="83"/>
      <c r="AZ405" s="83"/>
      <c r="BA405" s="83"/>
      <c r="BB405" s="83"/>
      <c r="BC405" s="83"/>
      <c r="BD405" s="83"/>
      <c r="BE405" s="83"/>
      <c r="BF405" s="83"/>
      <c r="BG405" s="83"/>
      <c r="BH405" s="83"/>
      <c r="BI405" s="83"/>
      <c r="BJ405" s="83"/>
      <c r="BK405" s="83"/>
      <c r="BL405" s="83"/>
      <c r="BM405" s="83"/>
      <c r="BN405" s="83"/>
    </row>
    <row r="406" spans="1:66" s="84" customFormat="1" ht="18" x14ac:dyDescent="0.25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  <c r="AJ406" s="83"/>
      <c r="AK406" s="83"/>
      <c r="AL406" s="83"/>
      <c r="AM406" s="83"/>
      <c r="AN406" s="83"/>
      <c r="AO406" s="83"/>
      <c r="AP406" s="83"/>
      <c r="AQ406" s="83"/>
      <c r="AR406" s="83"/>
      <c r="AS406" s="83"/>
      <c r="AT406" s="83"/>
      <c r="AU406" s="83"/>
      <c r="AV406" s="83"/>
      <c r="AW406" s="83"/>
      <c r="AX406" s="83"/>
      <c r="AY406" s="83"/>
      <c r="AZ406" s="83"/>
      <c r="BA406" s="83"/>
      <c r="BB406" s="83"/>
      <c r="BC406" s="83"/>
      <c r="BD406" s="83"/>
      <c r="BE406" s="83"/>
      <c r="BF406" s="83"/>
      <c r="BG406" s="83"/>
      <c r="BH406" s="83"/>
      <c r="BI406" s="83"/>
      <c r="BJ406" s="83"/>
      <c r="BK406" s="83"/>
      <c r="BL406" s="83"/>
      <c r="BM406" s="83"/>
      <c r="BN406" s="83"/>
    </row>
    <row r="407" spans="1:66" s="84" customFormat="1" ht="18" x14ac:dyDescent="0.25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  <c r="AJ407" s="83"/>
      <c r="AK407" s="83"/>
      <c r="AL407" s="83"/>
      <c r="AM407" s="83"/>
      <c r="AN407" s="83"/>
      <c r="AO407" s="83"/>
      <c r="AP407" s="83"/>
      <c r="AQ407" s="83"/>
      <c r="AR407" s="83"/>
      <c r="AS407" s="83"/>
      <c r="AT407" s="83"/>
      <c r="AU407" s="83"/>
      <c r="AV407" s="83"/>
      <c r="AW407" s="83"/>
      <c r="AX407" s="83"/>
      <c r="AY407" s="83"/>
      <c r="AZ407" s="83"/>
      <c r="BA407" s="83"/>
      <c r="BB407" s="83"/>
      <c r="BC407" s="83"/>
      <c r="BD407" s="83"/>
      <c r="BE407" s="83"/>
      <c r="BF407" s="83"/>
      <c r="BG407" s="83"/>
      <c r="BH407" s="83"/>
      <c r="BI407" s="83"/>
      <c r="BJ407" s="83"/>
      <c r="BK407" s="83"/>
      <c r="BL407" s="83"/>
      <c r="BM407" s="83"/>
      <c r="BN407" s="83"/>
    </row>
    <row r="408" spans="1:66" s="84" customFormat="1" ht="18" x14ac:dyDescent="0.25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3"/>
      <c r="AV408" s="83"/>
      <c r="AW408" s="83"/>
      <c r="AX408" s="83"/>
      <c r="AY408" s="83"/>
      <c r="AZ408" s="83"/>
      <c r="BA408" s="83"/>
      <c r="BB408" s="83"/>
      <c r="BC408" s="83"/>
      <c r="BD408" s="83"/>
      <c r="BE408" s="83"/>
      <c r="BF408" s="83"/>
      <c r="BG408" s="83"/>
      <c r="BH408" s="83"/>
      <c r="BI408" s="83"/>
      <c r="BJ408" s="83"/>
      <c r="BK408" s="83"/>
      <c r="BL408" s="83"/>
      <c r="BM408" s="83"/>
      <c r="BN408" s="83"/>
    </row>
    <row r="409" spans="1:66" s="84" customFormat="1" ht="18" x14ac:dyDescent="0.25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  <c r="AJ409" s="83"/>
      <c r="AK409" s="83"/>
      <c r="AL409" s="83"/>
      <c r="AM409" s="83"/>
      <c r="AN409" s="83"/>
      <c r="AO409" s="83"/>
      <c r="AP409" s="83"/>
      <c r="AQ409" s="83"/>
      <c r="AR409" s="83"/>
      <c r="AS409" s="83"/>
      <c r="AT409" s="83"/>
      <c r="AU409" s="83"/>
      <c r="AV409" s="83"/>
      <c r="AW409" s="83"/>
      <c r="AX409" s="83"/>
      <c r="AY409" s="83"/>
      <c r="AZ409" s="83"/>
      <c r="BA409" s="83"/>
      <c r="BB409" s="83"/>
      <c r="BC409" s="83"/>
      <c r="BD409" s="83"/>
      <c r="BE409" s="83"/>
      <c r="BF409" s="83"/>
      <c r="BG409" s="83"/>
      <c r="BH409" s="83"/>
      <c r="BI409" s="83"/>
      <c r="BJ409" s="83"/>
      <c r="BK409" s="83"/>
      <c r="BL409" s="83"/>
      <c r="BM409" s="83"/>
      <c r="BN409" s="83"/>
    </row>
    <row r="410" spans="1:66" s="84" customFormat="1" ht="18" x14ac:dyDescent="0.25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  <c r="AJ410" s="83"/>
      <c r="AK410" s="83"/>
      <c r="AL410" s="83"/>
      <c r="AM410" s="83"/>
      <c r="AN410" s="83"/>
      <c r="AO410" s="83"/>
      <c r="AP410" s="83"/>
      <c r="AQ410" s="83"/>
      <c r="AR410" s="83"/>
      <c r="AS410" s="83"/>
      <c r="AT410" s="83"/>
      <c r="AU410" s="83"/>
      <c r="AV410" s="83"/>
      <c r="AW410" s="83"/>
      <c r="AX410" s="83"/>
      <c r="AY410" s="83"/>
      <c r="AZ410" s="83"/>
      <c r="BA410" s="83"/>
      <c r="BB410" s="83"/>
      <c r="BC410" s="83"/>
      <c r="BD410" s="83"/>
      <c r="BE410" s="83"/>
      <c r="BF410" s="83"/>
      <c r="BG410" s="83"/>
      <c r="BH410" s="83"/>
      <c r="BI410" s="83"/>
      <c r="BJ410" s="83"/>
      <c r="BK410" s="83"/>
      <c r="BL410" s="83"/>
      <c r="BM410" s="83"/>
      <c r="BN410" s="83"/>
    </row>
    <row r="411" spans="1:66" s="84" customFormat="1" ht="18" x14ac:dyDescent="0.25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  <c r="AJ411" s="83"/>
      <c r="AK411" s="83"/>
      <c r="AL411" s="83"/>
      <c r="AM411" s="83"/>
      <c r="AN411" s="83"/>
      <c r="AO411" s="83"/>
      <c r="AP411" s="83"/>
      <c r="AQ411" s="83"/>
      <c r="AR411" s="83"/>
      <c r="AS411" s="83"/>
      <c r="AT411" s="83"/>
      <c r="AU411" s="83"/>
      <c r="AV411" s="83"/>
      <c r="AW411" s="83"/>
      <c r="AX411" s="83"/>
      <c r="AY411" s="83"/>
      <c r="AZ411" s="83"/>
      <c r="BA411" s="83"/>
      <c r="BB411" s="83"/>
      <c r="BC411" s="83"/>
      <c r="BD411" s="83"/>
      <c r="BE411" s="83"/>
      <c r="BF411" s="83"/>
      <c r="BG411" s="83"/>
      <c r="BH411" s="83"/>
      <c r="BI411" s="83"/>
      <c r="BJ411" s="83"/>
      <c r="BK411" s="83"/>
      <c r="BL411" s="83"/>
      <c r="BM411" s="83"/>
      <c r="BN411" s="83"/>
    </row>
    <row r="412" spans="1:66" s="84" customFormat="1" ht="18" x14ac:dyDescent="0.25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  <c r="AK412" s="83"/>
      <c r="AL412" s="83"/>
      <c r="AM412" s="83"/>
      <c r="AN412" s="83"/>
      <c r="AO412" s="83"/>
      <c r="AP412" s="83"/>
      <c r="AQ412" s="83"/>
      <c r="AR412" s="83"/>
      <c r="AS412" s="83"/>
      <c r="AT412" s="83"/>
      <c r="AU412" s="83"/>
      <c r="AV412" s="83"/>
      <c r="AW412" s="83"/>
      <c r="AX412" s="83"/>
      <c r="AY412" s="83"/>
      <c r="AZ412" s="83"/>
      <c r="BA412" s="83"/>
      <c r="BB412" s="83"/>
      <c r="BC412" s="83"/>
      <c r="BD412" s="83"/>
      <c r="BE412" s="83"/>
      <c r="BF412" s="83"/>
      <c r="BG412" s="83"/>
      <c r="BH412" s="83"/>
      <c r="BI412" s="83"/>
      <c r="BJ412" s="83"/>
      <c r="BK412" s="83"/>
      <c r="BL412" s="83"/>
      <c r="BM412" s="83"/>
      <c r="BN412" s="83"/>
    </row>
    <row r="413" spans="1:66" s="84" customFormat="1" ht="18" x14ac:dyDescent="0.25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  <c r="AJ413" s="83"/>
      <c r="AK413" s="83"/>
      <c r="AL413" s="83"/>
      <c r="AM413" s="83"/>
      <c r="AN413" s="83"/>
      <c r="AO413" s="83"/>
      <c r="AP413" s="83"/>
      <c r="AQ413" s="83"/>
      <c r="AR413" s="83"/>
      <c r="AS413" s="83"/>
      <c r="AT413" s="83"/>
      <c r="AU413" s="83"/>
      <c r="AV413" s="83"/>
      <c r="AW413" s="83"/>
      <c r="AX413" s="83"/>
      <c r="AY413" s="83"/>
      <c r="AZ413" s="83"/>
      <c r="BA413" s="83"/>
      <c r="BB413" s="83"/>
      <c r="BC413" s="83"/>
      <c r="BD413" s="83"/>
      <c r="BE413" s="83"/>
      <c r="BF413" s="83"/>
      <c r="BG413" s="83"/>
      <c r="BH413" s="83"/>
      <c r="BI413" s="83"/>
      <c r="BJ413" s="83"/>
      <c r="BK413" s="83"/>
      <c r="BL413" s="83"/>
      <c r="BM413" s="83"/>
      <c r="BN413" s="83"/>
    </row>
    <row r="414" spans="1:66" s="84" customFormat="1" ht="18" x14ac:dyDescent="0.25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  <c r="AJ414" s="83"/>
      <c r="AK414" s="83"/>
      <c r="AL414" s="83"/>
      <c r="AM414" s="83"/>
      <c r="AN414" s="83"/>
      <c r="AO414" s="83"/>
      <c r="AP414" s="83"/>
      <c r="AQ414" s="83"/>
      <c r="AR414" s="83"/>
      <c r="AS414" s="83"/>
      <c r="AT414" s="83"/>
      <c r="AU414" s="83"/>
      <c r="AV414" s="83"/>
      <c r="AW414" s="83"/>
      <c r="AX414" s="83"/>
      <c r="AY414" s="83"/>
      <c r="AZ414" s="83"/>
      <c r="BA414" s="83"/>
      <c r="BB414" s="83"/>
      <c r="BC414" s="83"/>
      <c r="BD414" s="83"/>
      <c r="BE414" s="83"/>
      <c r="BF414" s="83"/>
      <c r="BG414" s="83"/>
      <c r="BH414" s="83"/>
      <c r="BI414" s="83"/>
      <c r="BJ414" s="83"/>
      <c r="BK414" s="83"/>
      <c r="BL414" s="83"/>
      <c r="BM414" s="83"/>
      <c r="BN414" s="83"/>
    </row>
    <row r="415" spans="1:66" s="84" customFormat="1" ht="18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  <c r="AJ415" s="83"/>
      <c r="AK415" s="83"/>
      <c r="AL415" s="83"/>
      <c r="AM415" s="83"/>
      <c r="AN415" s="83"/>
      <c r="AO415" s="83"/>
      <c r="AP415" s="83"/>
      <c r="AQ415" s="83"/>
      <c r="AR415" s="83"/>
      <c r="AS415" s="83"/>
      <c r="AT415" s="83"/>
      <c r="AU415" s="83"/>
      <c r="AV415" s="83"/>
      <c r="AW415" s="83"/>
      <c r="AX415" s="83"/>
      <c r="AY415" s="83"/>
      <c r="AZ415" s="83"/>
      <c r="BA415" s="83"/>
      <c r="BB415" s="83"/>
      <c r="BC415" s="83"/>
      <c r="BD415" s="83"/>
      <c r="BE415" s="83"/>
      <c r="BF415" s="83"/>
      <c r="BG415" s="83"/>
      <c r="BH415" s="83"/>
      <c r="BI415" s="83"/>
      <c r="BJ415" s="83"/>
      <c r="BK415" s="83"/>
      <c r="BL415" s="83"/>
      <c r="BM415" s="83"/>
      <c r="BN415" s="83"/>
    </row>
    <row r="416" spans="1:66" s="84" customFormat="1" ht="18" x14ac:dyDescent="0.25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3"/>
      <c r="AV416" s="83"/>
      <c r="AW416" s="83"/>
      <c r="AX416" s="83"/>
      <c r="AY416" s="83"/>
      <c r="AZ416" s="83"/>
      <c r="BA416" s="83"/>
      <c r="BB416" s="83"/>
      <c r="BC416" s="83"/>
      <c r="BD416" s="83"/>
      <c r="BE416" s="83"/>
      <c r="BF416" s="83"/>
      <c r="BG416" s="83"/>
      <c r="BH416" s="83"/>
      <c r="BI416" s="83"/>
      <c r="BJ416" s="83"/>
      <c r="BK416" s="83"/>
      <c r="BL416" s="83"/>
      <c r="BM416" s="83"/>
      <c r="BN416" s="83"/>
    </row>
    <row r="417" spans="1:66" s="84" customFormat="1" ht="18" x14ac:dyDescent="0.25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3"/>
      <c r="AV417" s="83"/>
      <c r="AW417" s="83"/>
      <c r="AX417" s="83"/>
      <c r="AY417" s="83"/>
      <c r="AZ417" s="83"/>
      <c r="BA417" s="83"/>
      <c r="BB417" s="83"/>
      <c r="BC417" s="83"/>
      <c r="BD417" s="83"/>
      <c r="BE417" s="83"/>
      <c r="BF417" s="83"/>
      <c r="BG417" s="83"/>
      <c r="BH417" s="83"/>
      <c r="BI417" s="83"/>
      <c r="BJ417" s="83"/>
      <c r="BK417" s="83"/>
      <c r="BL417" s="83"/>
      <c r="BM417" s="83"/>
      <c r="BN417" s="83"/>
    </row>
    <row r="418" spans="1:66" s="84" customFormat="1" ht="18" x14ac:dyDescent="0.25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  <c r="AK418" s="83"/>
      <c r="AL418" s="83"/>
      <c r="AM418" s="83"/>
      <c r="AN418" s="83"/>
      <c r="AO418" s="83"/>
      <c r="AP418" s="83"/>
      <c r="AQ418" s="83"/>
      <c r="AR418" s="83"/>
      <c r="AS418" s="83"/>
      <c r="AT418" s="83"/>
      <c r="AU418" s="83"/>
      <c r="AV418" s="83"/>
      <c r="AW418" s="83"/>
      <c r="AX418" s="83"/>
      <c r="AY418" s="83"/>
      <c r="AZ418" s="83"/>
      <c r="BA418" s="83"/>
      <c r="BB418" s="83"/>
      <c r="BC418" s="83"/>
      <c r="BD418" s="83"/>
      <c r="BE418" s="83"/>
      <c r="BF418" s="83"/>
      <c r="BG418" s="83"/>
      <c r="BH418" s="83"/>
      <c r="BI418" s="83"/>
      <c r="BJ418" s="83"/>
      <c r="BK418" s="83"/>
      <c r="BL418" s="83"/>
      <c r="BM418" s="83"/>
      <c r="BN418" s="83"/>
    </row>
    <row r="419" spans="1:66" s="84" customFormat="1" ht="18" x14ac:dyDescent="0.25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  <c r="AK419" s="83"/>
      <c r="AL419" s="83"/>
      <c r="AM419" s="83"/>
      <c r="AN419" s="83"/>
      <c r="AO419" s="83"/>
      <c r="AP419" s="83"/>
      <c r="AQ419" s="83"/>
      <c r="AR419" s="83"/>
      <c r="AS419" s="83"/>
      <c r="AT419" s="83"/>
      <c r="AU419" s="83"/>
      <c r="AV419" s="83"/>
      <c r="AW419" s="83"/>
      <c r="AX419" s="83"/>
      <c r="AY419" s="83"/>
      <c r="AZ419" s="83"/>
      <c r="BA419" s="83"/>
      <c r="BB419" s="83"/>
      <c r="BC419" s="83"/>
      <c r="BD419" s="83"/>
      <c r="BE419" s="83"/>
      <c r="BF419" s="83"/>
      <c r="BG419" s="83"/>
      <c r="BH419" s="83"/>
      <c r="BI419" s="83"/>
      <c r="BJ419" s="83"/>
      <c r="BK419" s="83"/>
      <c r="BL419" s="83"/>
      <c r="BM419" s="83"/>
      <c r="BN419" s="83"/>
    </row>
    <row r="420" spans="1:66" s="84" customFormat="1" ht="18" x14ac:dyDescent="0.25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  <c r="AJ420" s="83"/>
      <c r="AK420" s="83"/>
      <c r="AL420" s="83"/>
      <c r="AM420" s="83"/>
      <c r="AN420" s="83"/>
      <c r="AO420" s="83"/>
      <c r="AP420" s="83"/>
      <c r="AQ420" s="83"/>
      <c r="AR420" s="83"/>
      <c r="AS420" s="83"/>
      <c r="AT420" s="83"/>
      <c r="AU420" s="83"/>
      <c r="AV420" s="83"/>
      <c r="AW420" s="83"/>
      <c r="AX420" s="83"/>
      <c r="AY420" s="83"/>
      <c r="AZ420" s="83"/>
      <c r="BA420" s="83"/>
      <c r="BB420" s="83"/>
      <c r="BC420" s="83"/>
      <c r="BD420" s="83"/>
      <c r="BE420" s="83"/>
      <c r="BF420" s="83"/>
      <c r="BG420" s="83"/>
      <c r="BH420" s="83"/>
      <c r="BI420" s="83"/>
      <c r="BJ420" s="83"/>
      <c r="BK420" s="83"/>
      <c r="BL420" s="83"/>
      <c r="BM420" s="83"/>
      <c r="BN420" s="83"/>
    </row>
    <row r="421" spans="1:66" s="84" customFormat="1" ht="18" x14ac:dyDescent="0.25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  <c r="AJ421" s="83"/>
      <c r="AK421" s="83"/>
      <c r="AL421" s="83"/>
      <c r="AM421" s="83"/>
      <c r="AN421" s="83"/>
      <c r="AO421" s="83"/>
      <c r="AP421" s="83"/>
      <c r="AQ421" s="83"/>
      <c r="AR421" s="83"/>
      <c r="AS421" s="83"/>
      <c r="AT421" s="83"/>
      <c r="AU421" s="83"/>
      <c r="AV421" s="83"/>
      <c r="AW421" s="83"/>
      <c r="AX421" s="83"/>
      <c r="AY421" s="83"/>
      <c r="AZ421" s="83"/>
      <c r="BA421" s="83"/>
      <c r="BB421" s="83"/>
      <c r="BC421" s="83"/>
      <c r="BD421" s="83"/>
      <c r="BE421" s="83"/>
      <c r="BF421" s="83"/>
      <c r="BG421" s="83"/>
      <c r="BH421" s="83"/>
      <c r="BI421" s="83"/>
      <c r="BJ421" s="83"/>
      <c r="BK421" s="83"/>
      <c r="BL421" s="83"/>
      <c r="BM421" s="83"/>
      <c r="BN421" s="83"/>
    </row>
    <row r="422" spans="1:66" s="84" customFormat="1" ht="18" x14ac:dyDescent="0.25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  <c r="AF422" s="83"/>
      <c r="AG422" s="83"/>
      <c r="AH422" s="83"/>
      <c r="AI422" s="83"/>
      <c r="AJ422" s="83"/>
      <c r="AK422" s="83"/>
      <c r="AL422" s="83"/>
      <c r="AM422" s="83"/>
      <c r="AN422" s="83"/>
      <c r="AO422" s="83"/>
      <c r="AP422" s="83"/>
      <c r="AQ422" s="83"/>
      <c r="AR422" s="83"/>
      <c r="AS422" s="83"/>
      <c r="AT422" s="83"/>
      <c r="AU422" s="83"/>
      <c r="AV422" s="83"/>
      <c r="AW422" s="83"/>
      <c r="AX422" s="83"/>
      <c r="AY422" s="83"/>
      <c r="AZ422" s="83"/>
      <c r="BA422" s="83"/>
      <c r="BB422" s="83"/>
      <c r="BC422" s="83"/>
      <c r="BD422" s="83"/>
      <c r="BE422" s="83"/>
      <c r="BF422" s="83"/>
      <c r="BG422" s="83"/>
      <c r="BH422" s="83"/>
      <c r="BI422" s="83"/>
      <c r="BJ422" s="83"/>
      <c r="BK422" s="83"/>
      <c r="BL422" s="83"/>
      <c r="BM422" s="83"/>
      <c r="BN422" s="83"/>
    </row>
    <row r="423" spans="1:66" s="84" customFormat="1" ht="18" x14ac:dyDescent="0.25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  <c r="AF423" s="83"/>
      <c r="AG423" s="83"/>
      <c r="AH423" s="83"/>
      <c r="AI423" s="83"/>
      <c r="AJ423" s="83"/>
      <c r="AK423" s="83"/>
      <c r="AL423" s="83"/>
      <c r="AM423" s="83"/>
      <c r="AN423" s="83"/>
      <c r="AO423" s="83"/>
      <c r="AP423" s="83"/>
      <c r="AQ423" s="83"/>
      <c r="AR423" s="83"/>
      <c r="AS423" s="83"/>
      <c r="AT423" s="83"/>
      <c r="AU423" s="83"/>
      <c r="AV423" s="83"/>
      <c r="AW423" s="83"/>
      <c r="AX423" s="83"/>
      <c r="AY423" s="83"/>
      <c r="AZ423" s="83"/>
      <c r="BA423" s="83"/>
      <c r="BB423" s="83"/>
      <c r="BC423" s="83"/>
      <c r="BD423" s="83"/>
      <c r="BE423" s="83"/>
      <c r="BF423" s="83"/>
      <c r="BG423" s="83"/>
      <c r="BH423" s="83"/>
      <c r="BI423" s="83"/>
      <c r="BJ423" s="83"/>
      <c r="BK423" s="83"/>
      <c r="BL423" s="83"/>
      <c r="BM423" s="83"/>
      <c r="BN423" s="83"/>
    </row>
    <row r="424" spans="1:66" s="84" customFormat="1" ht="18" x14ac:dyDescent="0.25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  <c r="AF424" s="83"/>
      <c r="AG424" s="83"/>
      <c r="AH424" s="83"/>
      <c r="AI424" s="83"/>
      <c r="AJ424" s="83"/>
      <c r="AK424" s="83"/>
      <c r="AL424" s="83"/>
      <c r="AM424" s="83"/>
      <c r="AN424" s="83"/>
      <c r="AO424" s="83"/>
      <c r="AP424" s="83"/>
      <c r="AQ424" s="83"/>
      <c r="AR424" s="83"/>
      <c r="AS424" s="83"/>
      <c r="AT424" s="83"/>
      <c r="AU424" s="83"/>
      <c r="AV424" s="83"/>
      <c r="AW424" s="83"/>
      <c r="AX424" s="83"/>
      <c r="AY424" s="83"/>
      <c r="AZ424" s="83"/>
      <c r="BA424" s="83"/>
      <c r="BB424" s="83"/>
      <c r="BC424" s="83"/>
      <c r="BD424" s="83"/>
      <c r="BE424" s="83"/>
      <c r="BF424" s="83"/>
      <c r="BG424" s="83"/>
      <c r="BH424" s="83"/>
      <c r="BI424" s="83"/>
      <c r="BJ424" s="83"/>
      <c r="BK424" s="83"/>
      <c r="BL424" s="83"/>
      <c r="BM424" s="83"/>
      <c r="BN424" s="83"/>
    </row>
    <row r="425" spans="1:66" s="84" customFormat="1" ht="18" x14ac:dyDescent="0.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  <c r="AJ425" s="83"/>
      <c r="AK425" s="83"/>
      <c r="AL425" s="83"/>
      <c r="AM425" s="83"/>
      <c r="AN425" s="83"/>
      <c r="AO425" s="83"/>
      <c r="AP425" s="83"/>
      <c r="AQ425" s="83"/>
      <c r="AR425" s="83"/>
      <c r="AS425" s="83"/>
      <c r="AT425" s="83"/>
      <c r="AU425" s="83"/>
      <c r="AV425" s="83"/>
      <c r="AW425" s="83"/>
      <c r="AX425" s="83"/>
      <c r="AY425" s="83"/>
      <c r="AZ425" s="83"/>
      <c r="BA425" s="83"/>
      <c r="BB425" s="83"/>
      <c r="BC425" s="83"/>
      <c r="BD425" s="83"/>
      <c r="BE425" s="83"/>
      <c r="BF425" s="83"/>
      <c r="BG425" s="83"/>
      <c r="BH425" s="83"/>
      <c r="BI425" s="83"/>
      <c r="BJ425" s="83"/>
      <c r="BK425" s="83"/>
      <c r="BL425" s="83"/>
      <c r="BM425" s="83"/>
      <c r="BN425" s="83"/>
    </row>
    <row r="426" spans="1:66" s="84" customFormat="1" ht="18" x14ac:dyDescent="0.25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  <c r="AJ426" s="83"/>
      <c r="AK426" s="83"/>
      <c r="AL426" s="83"/>
      <c r="AM426" s="83"/>
      <c r="AN426" s="83"/>
      <c r="AO426" s="83"/>
      <c r="AP426" s="83"/>
      <c r="AQ426" s="83"/>
      <c r="AR426" s="83"/>
      <c r="AS426" s="83"/>
      <c r="AT426" s="83"/>
      <c r="AU426" s="83"/>
      <c r="AV426" s="83"/>
      <c r="AW426" s="83"/>
      <c r="AX426" s="83"/>
      <c r="AY426" s="83"/>
      <c r="AZ426" s="83"/>
      <c r="BA426" s="83"/>
      <c r="BB426" s="83"/>
      <c r="BC426" s="83"/>
      <c r="BD426" s="83"/>
      <c r="BE426" s="83"/>
      <c r="BF426" s="83"/>
      <c r="BG426" s="83"/>
      <c r="BH426" s="83"/>
      <c r="BI426" s="83"/>
      <c r="BJ426" s="83"/>
      <c r="BK426" s="83"/>
      <c r="BL426" s="83"/>
      <c r="BM426" s="83"/>
      <c r="BN426" s="83"/>
    </row>
    <row r="427" spans="1:66" s="84" customFormat="1" ht="18" x14ac:dyDescent="0.25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  <c r="AJ427" s="83"/>
      <c r="AK427" s="83"/>
      <c r="AL427" s="83"/>
      <c r="AM427" s="83"/>
      <c r="AN427" s="83"/>
      <c r="AO427" s="83"/>
      <c r="AP427" s="83"/>
      <c r="AQ427" s="83"/>
      <c r="AR427" s="83"/>
      <c r="AS427" s="83"/>
      <c r="AT427" s="83"/>
      <c r="AU427" s="83"/>
      <c r="AV427" s="83"/>
      <c r="AW427" s="83"/>
      <c r="AX427" s="83"/>
      <c r="AY427" s="83"/>
      <c r="AZ427" s="83"/>
      <c r="BA427" s="83"/>
      <c r="BB427" s="83"/>
      <c r="BC427" s="83"/>
      <c r="BD427" s="83"/>
      <c r="BE427" s="83"/>
      <c r="BF427" s="83"/>
      <c r="BG427" s="83"/>
      <c r="BH427" s="83"/>
      <c r="BI427" s="83"/>
      <c r="BJ427" s="83"/>
      <c r="BK427" s="83"/>
      <c r="BL427" s="83"/>
      <c r="BM427" s="83"/>
      <c r="BN427" s="83"/>
    </row>
    <row r="428" spans="1:66" s="84" customFormat="1" ht="18" x14ac:dyDescent="0.25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  <c r="AF428" s="83"/>
      <c r="AG428" s="83"/>
      <c r="AH428" s="83"/>
      <c r="AI428" s="83"/>
      <c r="AJ428" s="83"/>
      <c r="AK428" s="83"/>
      <c r="AL428" s="83"/>
      <c r="AM428" s="83"/>
      <c r="AN428" s="83"/>
      <c r="AO428" s="83"/>
      <c r="AP428" s="83"/>
      <c r="AQ428" s="83"/>
      <c r="AR428" s="83"/>
      <c r="AS428" s="83"/>
      <c r="AT428" s="83"/>
      <c r="AU428" s="83"/>
      <c r="AV428" s="83"/>
      <c r="AW428" s="83"/>
      <c r="AX428" s="83"/>
      <c r="AY428" s="83"/>
      <c r="AZ428" s="83"/>
      <c r="BA428" s="83"/>
      <c r="BB428" s="83"/>
      <c r="BC428" s="83"/>
      <c r="BD428" s="83"/>
      <c r="BE428" s="83"/>
      <c r="BF428" s="83"/>
      <c r="BG428" s="83"/>
      <c r="BH428" s="83"/>
      <c r="BI428" s="83"/>
      <c r="BJ428" s="83"/>
      <c r="BK428" s="83"/>
      <c r="BL428" s="83"/>
      <c r="BM428" s="83"/>
      <c r="BN428" s="83"/>
    </row>
    <row r="429" spans="1:66" s="84" customFormat="1" ht="18" x14ac:dyDescent="0.25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  <c r="AF429" s="83"/>
      <c r="AG429" s="83"/>
      <c r="AH429" s="83"/>
      <c r="AI429" s="83"/>
      <c r="AJ429" s="83"/>
      <c r="AK429" s="83"/>
      <c r="AL429" s="83"/>
      <c r="AM429" s="83"/>
      <c r="AN429" s="83"/>
      <c r="AO429" s="83"/>
      <c r="AP429" s="83"/>
      <c r="AQ429" s="83"/>
      <c r="AR429" s="83"/>
      <c r="AS429" s="83"/>
      <c r="AT429" s="83"/>
      <c r="AU429" s="83"/>
      <c r="AV429" s="83"/>
      <c r="AW429" s="83"/>
      <c r="AX429" s="83"/>
      <c r="AY429" s="83"/>
      <c r="AZ429" s="83"/>
      <c r="BA429" s="83"/>
      <c r="BB429" s="83"/>
      <c r="BC429" s="83"/>
      <c r="BD429" s="83"/>
      <c r="BE429" s="83"/>
      <c r="BF429" s="83"/>
      <c r="BG429" s="83"/>
      <c r="BH429" s="83"/>
      <c r="BI429" s="83"/>
      <c r="BJ429" s="83"/>
      <c r="BK429" s="83"/>
      <c r="BL429" s="83"/>
      <c r="BM429" s="83"/>
      <c r="BN429" s="83"/>
    </row>
    <row r="430" spans="1:66" s="84" customFormat="1" ht="18" x14ac:dyDescent="0.25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  <c r="AF430" s="83"/>
      <c r="AG430" s="83"/>
      <c r="AH430" s="83"/>
      <c r="AI430" s="83"/>
      <c r="AJ430" s="83"/>
      <c r="AK430" s="83"/>
      <c r="AL430" s="83"/>
      <c r="AM430" s="83"/>
      <c r="AN430" s="83"/>
      <c r="AO430" s="83"/>
      <c r="AP430" s="83"/>
      <c r="AQ430" s="83"/>
      <c r="AR430" s="83"/>
      <c r="AS430" s="83"/>
      <c r="AT430" s="83"/>
      <c r="AU430" s="83"/>
      <c r="AV430" s="83"/>
      <c r="AW430" s="83"/>
      <c r="AX430" s="83"/>
      <c r="AY430" s="83"/>
      <c r="AZ430" s="83"/>
      <c r="BA430" s="83"/>
      <c r="BB430" s="83"/>
      <c r="BC430" s="83"/>
      <c r="BD430" s="83"/>
      <c r="BE430" s="83"/>
      <c r="BF430" s="83"/>
      <c r="BG430" s="83"/>
      <c r="BH430" s="83"/>
      <c r="BI430" s="83"/>
      <c r="BJ430" s="83"/>
      <c r="BK430" s="83"/>
      <c r="BL430" s="83"/>
      <c r="BM430" s="83"/>
      <c r="BN430" s="83"/>
    </row>
    <row r="431" spans="1:66" s="84" customFormat="1" ht="18" x14ac:dyDescent="0.25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  <c r="AF431" s="83"/>
      <c r="AG431" s="83"/>
      <c r="AH431" s="83"/>
      <c r="AI431" s="83"/>
      <c r="AJ431" s="83"/>
      <c r="AK431" s="83"/>
      <c r="AL431" s="83"/>
      <c r="AM431" s="83"/>
      <c r="AN431" s="83"/>
      <c r="AO431" s="83"/>
      <c r="AP431" s="83"/>
      <c r="AQ431" s="83"/>
      <c r="AR431" s="83"/>
      <c r="AS431" s="83"/>
      <c r="AT431" s="83"/>
      <c r="AU431" s="83"/>
      <c r="AV431" s="83"/>
      <c r="AW431" s="83"/>
      <c r="AX431" s="83"/>
      <c r="AY431" s="83"/>
      <c r="AZ431" s="83"/>
      <c r="BA431" s="83"/>
      <c r="BB431" s="83"/>
      <c r="BC431" s="83"/>
      <c r="BD431" s="83"/>
      <c r="BE431" s="83"/>
      <c r="BF431" s="83"/>
      <c r="BG431" s="83"/>
      <c r="BH431" s="83"/>
      <c r="BI431" s="83"/>
      <c r="BJ431" s="83"/>
      <c r="BK431" s="83"/>
      <c r="BL431" s="83"/>
      <c r="BM431" s="83"/>
      <c r="BN431" s="83"/>
    </row>
    <row r="432" spans="1:66" s="84" customFormat="1" ht="18" x14ac:dyDescent="0.25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  <c r="AJ432" s="83"/>
      <c r="AK432" s="83"/>
      <c r="AL432" s="83"/>
      <c r="AM432" s="83"/>
      <c r="AN432" s="83"/>
      <c r="AO432" s="83"/>
      <c r="AP432" s="83"/>
      <c r="AQ432" s="83"/>
      <c r="AR432" s="83"/>
      <c r="AS432" s="83"/>
      <c r="AT432" s="83"/>
      <c r="AU432" s="83"/>
      <c r="AV432" s="83"/>
      <c r="AW432" s="83"/>
      <c r="AX432" s="83"/>
      <c r="AY432" s="83"/>
      <c r="AZ432" s="83"/>
      <c r="BA432" s="83"/>
      <c r="BB432" s="83"/>
      <c r="BC432" s="83"/>
      <c r="BD432" s="83"/>
      <c r="BE432" s="83"/>
      <c r="BF432" s="83"/>
      <c r="BG432" s="83"/>
      <c r="BH432" s="83"/>
      <c r="BI432" s="83"/>
      <c r="BJ432" s="83"/>
      <c r="BK432" s="83"/>
      <c r="BL432" s="83"/>
      <c r="BM432" s="83"/>
      <c r="BN432" s="83"/>
    </row>
    <row r="433" spans="1:66" s="84" customFormat="1" ht="18" x14ac:dyDescent="0.25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  <c r="AJ433" s="83"/>
      <c r="AK433" s="83"/>
      <c r="AL433" s="83"/>
      <c r="AM433" s="83"/>
      <c r="AN433" s="83"/>
      <c r="AO433" s="83"/>
      <c r="AP433" s="83"/>
      <c r="AQ433" s="83"/>
      <c r="AR433" s="83"/>
      <c r="AS433" s="83"/>
      <c r="AT433" s="83"/>
      <c r="AU433" s="83"/>
      <c r="AV433" s="83"/>
      <c r="AW433" s="83"/>
      <c r="AX433" s="83"/>
      <c r="AY433" s="83"/>
      <c r="AZ433" s="83"/>
      <c r="BA433" s="83"/>
      <c r="BB433" s="83"/>
      <c r="BC433" s="83"/>
      <c r="BD433" s="83"/>
      <c r="BE433" s="83"/>
      <c r="BF433" s="83"/>
      <c r="BG433" s="83"/>
      <c r="BH433" s="83"/>
      <c r="BI433" s="83"/>
      <c r="BJ433" s="83"/>
      <c r="BK433" s="83"/>
      <c r="BL433" s="83"/>
      <c r="BM433" s="83"/>
      <c r="BN433" s="83"/>
    </row>
    <row r="434" spans="1:66" s="84" customFormat="1" ht="18" x14ac:dyDescent="0.25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  <c r="AF434" s="83"/>
      <c r="AG434" s="83"/>
      <c r="AH434" s="83"/>
      <c r="AI434" s="83"/>
      <c r="AJ434" s="83"/>
      <c r="AK434" s="83"/>
      <c r="AL434" s="83"/>
      <c r="AM434" s="83"/>
      <c r="AN434" s="83"/>
      <c r="AO434" s="83"/>
      <c r="AP434" s="83"/>
      <c r="AQ434" s="83"/>
      <c r="AR434" s="83"/>
      <c r="AS434" s="83"/>
      <c r="AT434" s="83"/>
      <c r="AU434" s="83"/>
      <c r="AV434" s="83"/>
      <c r="AW434" s="83"/>
      <c r="AX434" s="83"/>
      <c r="AY434" s="83"/>
      <c r="AZ434" s="83"/>
      <c r="BA434" s="83"/>
      <c r="BB434" s="83"/>
      <c r="BC434" s="83"/>
      <c r="BD434" s="83"/>
      <c r="BE434" s="83"/>
      <c r="BF434" s="83"/>
      <c r="BG434" s="83"/>
      <c r="BH434" s="83"/>
      <c r="BI434" s="83"/>
      <c r="BJ434" s="83"/>
      <c r="BK434" s="83"/>
      <c r="BL434" s="83"/>
      <c r="BM434" s="83"/>
      <c r="BN434" s="83"/>
    </row>
    <row r="435" spans="1:66" s="84" customFormat="1" ht="18" x14ac:dyDescent="0.2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  <c r="AJ435" s="83"/>
      <c r="AK435" s="83"/>
      <c r="AL435" s="83"/>
      <c r="AM435" s="83"/>
      <c r="AN435" s="83"/>
      <c r="AO435" s="83"/>
      <c r="AP435" s="83"/>
      <c r="AQ435" s="83"/>
      <c r="AR435" s="83"/>
      <c r="AS435" s="83"/>
      <c r="AT435" s="83"/>
      <c r="AU435" s="83"/>
      <c r="AV435" s="83"/>
      <c r="AW435" s="83"/>
      <c r="AX435" s="83"/>
      <c r="AY435" s="83"/>
      <c r="AZ435" s="83"/>
      <c r="BA435" s="83"/>
      <c r="BB435" s="83"/>
      <c r="BC435" s="83"/>
      <c r="BD435" s="83"/>
      <c r="BE435" s="83"/>
      <c r="BF435" s="83"/>
      <c r="BG435" s="83"/>
      <c r="BH435" s="83"/>
      <c r="BI435" s="83"/>
      <c r="BJ435" s="83"/>
      <c r="BK435" s="83"/>
      <c r="BL435" s="83"/>
      <c r="BM435" s="83"/>
      <c r="BN435" s="83"/>
    </row>
    <row r="436" spans="1:66" s="84" customFormat="1" ht="18" x14ac:dyDescent="0.25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83"/>
      <c r="AG436" s="83"/>
      <c r="AH436" s="83"/>
      <c r="AI436" s="83"/>
      <c r="AJ436" s="83"/>
      <c r="AK436" s="83"/>
      <c r="AL436" s="83"/>
      <c r="AM436" s="83"/>
      <c r="AN436" s="83"/>
      <c r="AO436" s="83"/>
      <c r="AP436" s="83"/>
      <c r="AQ436" s="83"/>
      <c r="AR436" s="83"/>
      <c r="AS436" s="83"/>
      <c r="AT436" s="83"/>
      <c r="AU436" s="83"/>
      <c r="AV436" s="83"/>
      <c r="AW436" s="83"/>
      <c r="AX436" s="83"/>
      <c r="AY436" s="83"/>
      <c r="AZ436" s="83"/>
      <c r="BA436" s="83"/>
      <c r="BB436" s="83"/>
      <c r="BC436" s="83"/>
      <c r="BD436" s="83"/>
      <c r="BE436" s="83"/>
      <c r="BF436" s="83"/>
      <c r="BG436" s="83"/>
      <c r="BH436" s="83"/>
      <c r="BI436" s="83"/>
      <c r="BJ436" s="83"/>
      <c r="BK436" s="83"/>
      <c r="BL436" s="83"/>
      <c r="BM436" s="83"/>
      <c r="BN436" s="83"/>
    </row>
    <row r="437" spans="1:66" s="84" customFormat="1" ht="18" x14ac:dyDescent="0.25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83"/>
      <c r="AG437" s="83"/>
      <c r="AH437" s="83"/>
      <c r="AI437" s="83"/>
      <c r="AJ437" s="83"/>
      <c r="AK437" s="83"/>
      <c r="AL437" s="83"/>
      <c r="AM437" s="83"/>
      <c r="AN437" s="83"/>
      <c r="AO437" s="83"/>
      <c r="AP437" s="83"/>
      <c r="AQ437" s="83"/>
      <c r="AR437" s="83"/>
      <c r="AS437" s="83"/>
      <c r="AT437" s="83"/>
      <c r="AU437" s="83"/>
      <c r="AV437" s="83"/>
      <c r="AW437" s="83"/>
      <c r="AX437" s="83"/>
      <c r="AY437" s="83"/>
      <c r="AZ437" s="83"/>
      <c r="BA437" s="83"/>
      <c r="BB437" s="83"/>
      <c r="BC437" s="83"/>
      <c r="BD437" s="83"/>
      <c r="BE437" s="83"/>
      <c r="BF437" s="83"/>
      <c r="BG437" s="83"/>
      <c r="BH437" s="83"/>
      <c r="BI437" s="83"/>
      <c r="BJ437" s="83"/>
      <c r="BK437" s="83"/>
      <c r="BL437" s="83"/>
      <c r="BM437" s="83"/>
      <c r="BN437" s="83"/>
    </row>
    <row r="438" spans="1:66" s="84" customFormat="1" ht="18" x14ac:dyDescent="0.25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3"/>
      <c r="AV438" s="83"/>
      <c r="AW438" s="83"/>
      <c r="AX438" s="83"/>
      <c r="AY438" s="83"/>
      <c r="AZ438" s="83"/>
      <c r="BA438" s="83"/>
      <c r="BB438" s="83"/>
      <c r="BC438" s="83"/>
      <c r="BD438" s="83"/>
      <c r="BE438" s="83"/>
      <c r="BF438" s="83"/>
      <c r="BG438" s="83"/>
      <c r="BH438" s="83"/>
      <c r="BI438" s="83"/>
      <c r="BJ438" s="83"/>
      <c r="BK438" s="83"/>
      <c r="BL438" s="83"/>
      <c r="BM438" s="83"/>
      <c r="BN438" s="83"/>
    </row>
    <row r="439" spans="1:66" s="84" customFormat="1" ht="18" x14ac:dyDescent="0.25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83"/>
      <c r="AG439" s="83"/>
      <c r="AH439" s="83"/>
      <c r="AI439" s="83"/>
      <c r="AJ439" s="83"/>
      <c r="AK439" s="83"/>
      <c r="AL439" s="83"/>
      <c r="AM439" s="83"/>
      <c r="AN439" s="83"/>
      <c r="AO439" s="83"/>
      <c r="AP439" s="83"/>
      <c r="AQ439" s="83"/>
      <c r="AR439" s="83"/>
      <c r="AS439" s="83"/>
      <c r="AT439" s="83"/>
      <c r="AU439" s="83"/>
      <c r="AV439" s="83"/>
      <c r="AW439" s="83"/>
      <c r="AX439" s="83"/>
      <c r="AY439" s="83"/>
      <c r="AZ439" s="83"/>
      <c r="BA439" s="83"/>
      <c r="BB439" s="83"/>
      <c r="BC439" s="83"/>
      <c r="BD439" s="83"/>
      <c r="BE439" s="83"/>
      <c r="BF439" s="83"/>
      <c r="BG439" s="83"/>
      <c r="BH439" s="83"/>
      <c r="BI439" s="83"/>
      <c r="BJ439" s="83"/>
      <c r="BK439" s="83"/>
      <c r="BL439" s="83"/>
      <c r="BM439" s="83"/>
      <c r="BN439" s="83"/>
    </row>
    <row r="440" spans="1:66" s="84" customFormat="1" ht="18" x14ac:dyDescent="0.25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83"/>
      <c r="AG440" s="83"/>
      <c r="AH440" s="83"/>
      <c r="AI440" s="83"/>
      <c r="AJ440" s="83"/>
      <c r="AK440" s="83"/>
      <c r="AL440" s="83"/>
      <c r="AM440" s="83"/>
      <c r="AN440" s="83"/>
      <c r="AO440" s="83"/>
      <c r="AP440" s="83"/>
      <c r="AQ440" s="83"/>
      <c r="AR440" s="83"/>
      <c r="AS440" s="83"/>
      <c r="AT440" s="83"/>
      <c r="AU440" s="83"/>
      <c r="AV440" s="83"/>
      <c r="AW440" s="83"/>
      <c r="AX440" s="83"/>
      <c r="AY440" s="83"/>
      <c r="AZ440" s="83"/>
      <c r="BA440" s="83"/>
      <c r="BB440" s="83"/>
      <c r="BC440" s="83"/>
      <c r="BD440" s="83"/>
      <c r="BE440" s="83"/>
      <c r="BF440" s="83"/>
      <c r="BG440" s="83"/>
      <c r="BH440" s="83"/>
      <c r="BI440" s="83"/>
      <c r="BJ440" s="83"/>
      <c r="BK440" s="83"/>
      <c r="BL440" s="83"/>
      <c r="BM440" s="83"/>
      <c r="BN440" s="83"/>
    </row>
    <row r="441" spans="1:66" s="84" customFormat="1" ht="18" x14ac:dyDescent="0.25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83"/>
      <c r="AG441" s="83"/>
      <c r="AH441" s="83"/>
      <c r="AI441" s="83"/>
      <c r="AJ441" s="83"/>
      <c r="AK441" s="83"/>
      <c r="AL441" s="83"/>
      <c r="AM441" s="83"/>
      <c r="AN441" s="83"/>
      <c r="AO441" s="83"/>
      <c r="AP441" s="83"/>
      <c r="AQ441" s="83"/>
      <c r="AR441" s="83"/>
      <c r="AS441" s="83"/>
      <c r="AT441" s="83"/>
      <c r="AU441" s="83"/>
      <c r="AV441" s="83"/>
      <c r="AW441" s="83"/>
      <c r="AX441" s="83"/>
      <c r="AY441" s="83"/>
      <c r="AZ441" s="83"/>
      <c r="BA441" s="83"/>
      <c r="BB441" s="83"/>
      <c r="BC441" s="83"/>
      <c r="BD441" s="83"/>
      <c r="BE441" s="83"/>
      <c r="BF441" s="83"/>
      <c r="BG441" s="83"/>
      <c r="BH441" s="83"/>
      <c r="BI441" s="83"/>
      <c r="BJ441" s="83"/>
      <c r="BK441" s="83"/>
      <c r="BL441" s="83"/>
      <c r="BM441" s="83"/>
      <c r="BN441" s="83"/>
    </row>
    <row r="442" spans="1:66" s="84" customFormat="1" ht="18" x14ac:dyDescent="0.25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3"/>
      <c r="AV442" s="83"/>
      <c r="AW442" s="83"/>
      <c r="AX442" s="83"/>
      <c r="AY442" s="83"/>
      <c r="AZ442" s="83"/>
      <c r="BA442" s="83"/>
      <c r="BB442" s="83"/>
      <c r="BC442" s="83"/>
      <c r="BD442" s="83"/>
      <c r="BE442" s="83"/>
      <c r="BF442" s="83"/>
      <c r="BG442" s="83"/>
      <c r="BH442" s="83"/>
      <c r="BI442" s="83"/>
      <c r="BJ442" s="83"/>
      <c r="BK442" s="83"/>
      <c r="BL442" s="83"/>
      <c r="BM442" s="83"/>
      <c r="BN442" s="83"/>
    </row>
    <row r="443" spans="1:66" s="84" customFormat="1" ht="18" x14ac:dyDescent="0.25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83"/>
      <c r="AG443" s="83"/>
      <c r="AH443" s="83"/>
      <c r="AI443" s="83"/>
      <c r="AJ443" s="83"/>
      <c r="AK443" s="83"/>
      <c r="AL443" s="83"/>
      <c r="AM443" s="83"/>
      <c r="AN443" s="83"/>
      <c r="AO443" s="83"/>
      <c r="AP443" s="83"/>
      <c r="AQ443" s="83"/>
      <c r="AR443" s="83"/>
      <c r="AS443" s="83"/>
      <c r="AT443" s="83"/>
      <c r="AU443" s="83"/>
      <c r="AV443" s="83"/>
      <c r="AW443" s="83"/>
      <c r="AX443" s="83"/>
      <c r="AY443" s="83"/>
      <c r="AZ443" s="83"/>
      <c r="BA443" s="83"/>
      <c r="BB443" s="83"/>
      <c r="BC443" s="83"/>
      <c r="BD443" s="83"/>
      <c r="BE443" s="83"/>
      <c r="BF443" s="83"/>
      <c r="BG443" s="83"/>
      <c r="BH443" s="83"/>
      <c r="BI443" s="83"/>
      <c r="BJ443" s="83"/>
      <c r="BK443" s="83"/>
      <c r="BL443" s="83"/>
      <c r="BM443" s="83"/>
      <c r="BN443" s="83"/>
    </row>
    <row r="444" spans="1:66" s="84" customFormat="1" ht="18" x14ac:dyDescent="0.25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83"/>
      <c r="AG444" s="83"/>
      <c r="AH444" s="83"/>
      <c r="AI444" s="83"/>
      <c r="AJ444" s="83"/>
      <c r="AK444" s="83"/>
      <c r="AL444" s="83"/>
      <c r="AM444" s="83"/>
      <c r="AN444" s="83"/>
      <c r="AO444" s="83"/>
      <c r="AP444" s="83"/>
      <c r="AQ444" s="83"/>
      <c r="AR444" s="83"/>
      <c r="AS444" s="83"/>
      <c r="AT444" s="83"/>
      <c r="AU444" s="83"/>
      <c r="AV444" s="83"/>
      <c r="AW444" s="83"/>
      <c r="AX444" s="83"/>
      <c r="AY444" s="83"/>
      <c r="AZ444" s="83"/>
      <c r="BA444" s="83"/>
      <c r="BB444" s="83"/>
      <c r="BC444" s="83"/>
      <c r="BD444" s="83"/>
      <c r="BE444" s="83"/>
      <c r="BF444" s="83"/>
      <c r="BG444" s="83"/>
      <c r="BH444" s="83"/>
      <c r="BI444" s="83"/>
      <c r="BJ444" s="83"/>
      <c r="BK444" s="83"/>
      <c r="BL444" s="83"/>
      <c r="BM444" s="83"/>
      <c r="BN444" s="83"/>
    </row>
    <row r="445" spans="1:66" s="84" customFormat="1" ht="18" x14ac:dyDescent="0.25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83"/>
      <c r="AG445" s="83"/>
      <c r="AH445" s="83"/>
      <c r="AI445" s="83"/>
      <c r="AJ445" s="83"/>
      <c r="AK445" s="83"/>
      <c r="AL445" s="83"/>
      <c r="AM445" s="83"/>
      <c r="AN445" s="83"/>
      <c r="AO445" s="83"/>
      <c r="AP445" s="83"/>
      <c r="AQ445" s="83"/>
      <c r="AR445" s="83"/>
      <c r="AS445" s="83"/>
      <c r="AT445" s="83"/>
      <c r="AU445" s="83"/>
      <c r="AV445" s="83"/>
      <c r="AW445" s="83"/>
      <c r="AX445" s="83"/>
      <c r="AY445" s="83"/>
      <c r="AZ445" s="83"/>
      <c r="BA445" s="83"/>
      <c r="BB445" s="83"/>
      <c r="BC445" s="83"/>
      <c r="BD445" s="83"/>
      <c r="BE445" s="83"/>
      <c r="BF445" s="83"/>
      <c r="BG445" s="83"/>
      <c r="BH445" s="83"/>
      <c r="BI445" s="83"/>
      <c r="BJ445" s="83"/>
      <c r="BK445" s="83"/>
      <c r="BL445" s="83"/>
      <c r="BM445" s="83"/>
      <c r="BN445" s="83"/>
    </row>
    <row r="446" spans="1:66" s="84" customFormat="1" ht="18" x14ac:dyDescent="0.25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83"/>
      <c r="AG446" s="83"/>
      <c r="AH446" s="83"/>
      <c r="AI446" s="83"/>
      <c r="AJ446" s="83"/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3"/>
      <c r="AV446" s="83"/>
      <c r="AW446" s="83"/>
      <c r="AX446" s="83"/>
      <c r="AY446" s="83"/>
      <c r="AZ446" s="83"/>
      <c r="BA446" s="83"/>
      <c r="BB446" s="83"/>
      <c r="BC446" s="83"/>
      <c r="BD446" s="83"/>
      <c r="BE446" s="83"/>
      <c r="BF446" s="83"/>
      <c r="BG446" s="83"/>
      <c r="BH446" s="83"/>
      <c r="BI446" s="83"/>
      <c r="BJ446" s="83"/>
      <c r="BK446" s="83"/>
      <c r="BL446" s="83"/>
      <c r="BM446" s="83"/>
      <c r="BN446" s="83"/>
    </row>
    <row r="447" spans="1:66" s="84" customFormat="1" ht="18" x14ac:dyDescent="0.25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83"/>
      <c r="AG447" s="83"/>
      <c r="AH447" s="83"/>
      <c r="AI447" s="83"/>
      <c r="AJ447" s="83"/>
      <c r="AK447" s="83"/>
      <c r="AL447" s="83"/>
      <c r="AM447" s="83"/>
      <c r="AN447" s="83"/>
      <c r="AO447" s="83"/>
      <c r="AP447" s="83"/>
      <c r="AQ447" s="83"/>
      <c r="AR447" s="83"/>
      <c r="AS447" s="83"/>
      <c r="AT447" s="83"/>
      <c r="AU447" s="83"/>
      <c r="AV447" s="83"/>
      <c r="AW447" s="83"/>
      <c r="AX447" s="83"/>
      <c r="AY447" s="83"/>
      <c r="AZ447" s="83"/>
      <c r="BA447" s="83"/>
      <c r="BB447" s="83"/>
      <c r="BC447" s="83"/>
      <c r="BD447" s="83"/>
      <c r="BE447" s="83"/>
      <c r="BF447" s="83"/>
      <c r="BG447" s="83"/>
      <c r="BH447" s="83"/>
      <c r="BI447" s="83"/>
      <c r="BJ447" s="83"/>
      <c r="BK447" s="83"/>
      <c r="BL447" s="83"/>
      <c r="BM447" s="83"/>
      <c r="BN447" s="83"/>
    </row>
    <row r="448" spans="1:66" s="84" customFormat="1" ht="18" x14ac:dyDescent="0.25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83"/>
      <c r="AG448" s="83"/>
      <c r="AH448" s="83"/>
      <c r="AI448" s="83"/>
      <c r="AJ448" s="83"/>
      <c r="AK448" s="83"/>
      <c r="AL448" s="83"/>
      <c r="AM448" s="83"/>
      <c r="AN448" s="83"/>
      <c r="AO448" s="83"/>
      <c r="AP448" s="83"/>
      <c r="AQ448" s="83"/>
      <c r="AR448" s="83"/>
      <c r="AS448" s="83"/>
      <c r="AT448" s="83"/>
      <c r="AU448" s="83"/>
      <c r="AV448" s="83"/>
      <c r="AW448" s="83"/>
      <c r="AX448" s="83"/>
      <c r="AY448" s="83"/>
      <c r="AZ448" s="83"/>
      <c r="BA448" s="83"/>
      <c r="BB448" s="83"/>
      <c r="BC448" s="83"/>
      <c r="BD448" s="83"/>
      <c r="BE448" s="83"/>
      <c r="BF448" s="83"/>
      <c r="BG448" s="83"/>
      <c r="BH448" s="83"/>
      <c r="BI448" s="83"/>
      <c r="BJ448" s="83"/>
      <c r="BK448" s="83"/>
      <c r="BL448" s="83"/>
      <c r="BM448" s="83"/>
      <c r="BN448" s="83"/>
    </row>
    <row r="449" spans="1:66" s="84" customFormat="1" ht="18" x14ac:dyDescent="0.25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83"/>
      <c r="AG449" s="83"/>
      <c r="AH449" s="83"/>
      <c r="AI449" s="83"/>
      <c r="AJ449" s="83"/>
      <c r="AK449" s="83"/>
      <c r="AL449" s="83"/>
      <c r="AM449" s="83"/>
      <c r="AN449" s="83"/>
      <c r="AO449" s="83"/>
      <c r="AP449" s="83"/>
      <c r="AQ449" s="83"/>
      <c r="AR449" s="83"/>
      <c r="AS449" s="83"/>
      <c r="AT449" s="83"/>
      <c r="AU449" s="83"/>
      <c r="AV449" s="83"/>
      <c r="AW449" s="83"/>
      <c r="AX449" s="83"/>
      <c r="AY449" s="83"/>
      <c r="AZ449" s="83"/>
      <c r="BA449" s="83"/>
      <c r="BB449" s="83"/>
      <c r="BC449" s="83"/>
      <c r="BD449" s="83"/>
      <c r="BE449" s="83"/>
      <c r="BF449" s="83"/>
      <c r="BG449" s="83"/>
      <c r="BH449" s="83"/>
      <c r="BI449" s="83"/>
      <c r="BJ449" s="83"/>
      <c r="BK449" s="83"/>
      <c r="BL449" s="83"/>
      <c r="BM449" s="83"/>
      <c r="BN449" s="83"/>
    </row>
    <row r="450" spans="1:66" s="84" customFormat="1" ht="18" x14ac:dyDescent="0.25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83"/>
      <c r="AG450" s="83"/>
      <c r="AH450" s="83"/>
      <c r="AI450" s="83"/>
      <c r="AJ450" s="83"/>
      <c r="AK450" s="83"/>
      <c r="AL450" s="83"/>
      <c r="AM450" s="83"/>
      <c r="AN450" s="83"/>
      <c r="AO450" s="83"/>
      <c r="AP450" s="83"/>
      <c r="AQ450" s="83"/>
      <c r="AR450" s="83"/>
      <c r="AS450" s="83"/>
      <c r="AT450" s="83"/>
      <c r="AU450" s="83"/>
      <c r="AV450" s="83"/>
      <c r="AW450" s="83"/>
      <c r="AX450" s="83"/>
      <c r="AY450" s="83"/>
      <c r="AZ450" s="83"/>
      <c r="BA450" s="83"/>
      <c r="BB450" s="83"/>
      <c r="BC450" s="83"/>
      <c r="BD450" s="83"/>
      <c r="BE450" s="83"/>
      <c r="BF450" s="83"/>
      <c r="BG450" s="83"/>
      <c r="BH450" s="83"/>
      <c r="BI450" s="83"/>
      <c r="BJ450" s="83"/>
      <c r="BK450" s="83"/>
      <c r="BL450" s="83"/>
      <c r="BM450" s="83"/>
      <c r="BN450" s="83"/>
    </row>
    <row r="451" spans="1:66" s="84" customFormat="1" ht="18" x14ac:dyDescent="0.25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  <c r="AJ451" s="83"/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3"/>
      <c r="AV451" s="83"/>
      <c r="AW451" s="83"/>
      <c r="AX451" s="83"/>
      <c r="AY451" s="83"/>
      <c r="AZ451" s="83"/>
      <c r="BA451" s="83"/>
      <c r="BB451" s="83"/>
      <c r="BC451" s="83"/>
      <c r="BD451" s="83"/>
      <c r="BE451" s="83"/>
      <c r="BF451" s="83"/>
      <c r="BG451" s="83"/>
      <c r="BH451" s="83"/>
      <c r="BI451" s="83"/>
      <c r="BJ451" s="83"/>
      <c r="BK451" s="83"/>
      <c r="BL451" s="83"/>
      <c r="BM451" s="83"/>
      <c r="BN451" s="83"/>
    </row>
    <row r="452" spans="1:66" s="84" customFormat="1" ht="18" x14ac:dyDescent="0.25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83"/>
      <c r="AG452" s="83"/>
      <c r="AH452" s="83"/>
      <c r="AI452" s="83"/>
      <c r="AJ452" s="83"/>
      <c r="AK452" s="83"/>
      <c r="AL452" s="83"/>
      <c r="AM452" s="83"/>
      <c r="AN452" s="83"/>
      <c r="AO452" s="83"/>
      <c r="AP452" s="83"/>
      <c r="AQ452" s="83"/>
      <c r="AR452" s="83"/>
      <c r="AS452" s="83"/>
      <c r="AT452" s="83"/>
      <c r="AU452" s="83"/>
      <c r="AV452" s="83"/>
      <c r="AW452" s="83"/>
      <c r="AX452" s="83"/>
      <c r="AY452" s="83"/>
      <c r="AZ452" s="83"/>
      <c r="BA452" s="83"/>
      <c r="BB452" s="83"/>
      <c r="BC452" s="83"/>
      <c r="BD452" s="83"/>
      <c r="BE452" s="83"/>
      <c r="BF452" s="83"/>
      <c r="BG452" s="83"/>
      <c r="BH452" s="83"/>
      <c r="BI452" s="83"/>
      <c r="BJ452" s="83"/>
      <c r="BK452" s="83"/>
      <c r="BL452" s="83"/>
      <c r="BM452" s="83"/>
      <c r="BN452" s="83"/>
    </row>
    <row r="453" spans="1:66" s="84" customFormat="1" ht="18" x14ac:dyDescent="0.25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83"/>
      <c r="AG453" s="83"/>
      <c r="AH453" s="83"/>
      <c r="AI453" s="83"/>
      <c r="AJ453" s="83"/>
      <c r="AK453" s="83"/>
      <c r="AL453" s="83"/>
      <c r="AM453" s="83"/>
      <c r="AN453" s="83"/>
      <c r="AO453" s="83"/>
      <c r="AP453" s="83"/>
      <c r="AQ453" s="83"/>
      <c r="AR453" s="83"/>
      <c r="AS453" s="83"/>
      <c r="AT453" s="83"/>
      <c r="AU453" s="83"/>
      <c r="AV453" s="83"/>
      <c r="AW453" s="83"/>
      <c r="AX453" s="83"/>
      <c r="AY453" s="83"/>
      <c r="AZ453" s="83"/>
      <c r="BA453" s="83"/>
      <c r="BB453" s="83"/>
      <c r="BC453" s="83"/>
      <c r="BD453" s="83"/>
      <c r="BE453" s="83"/>
      <c r="BF453" s="83"/>
      <c r="BG453" s="83"/>
      <c r="BH453" s="83"/>
      <c r="BI453" s="83"/>
      <c r="BJ453" s="83"/>
      <c r="BK453" s="83"/>
      <c r="BL453" s="83"/>
      <c r="BM453" s="83"/>
      <c r="BN453" s="83"/>
    </row>
    <row r="454" spans="1:66" s="84" customFormat="1" ht="18" x14ac:dyDescent="0.25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83"/>
      <c r="AG454" s="83"/>
      <c r="AH454" s="83"/>
      <c r="AI454" s="83"/>
      <c r="AJ454" s="83"/>
      <c r="AK454" s="83"/>
      <c r="AL454" s="83"/>
      <c r="AM454" s="83"/>
      <c r="AN454" s="83"/>
      <c r="AO454" s="83"/>
      <c r="AP454" s="83"/>
      <c r="AQ454" s="83"/>
      <c r="AR454" s="83"/>
      <c r="AS454" s="83"/>
      <c r="AT454" s="83"/>
      <c r="AU454" s="83"/>
      <c r="AV454" s="83"/>
      <c r="AW454" s="83"/>
      <c r="AX454" s="83"/>
      <c r="AY454" s="83"/>
      <c r="AZ454" s="83"/>
      <c r="BA454" s="83"/>
      <c r="BB454" s="83"/>
      <c r="BC454" s="83"/>
      <c r="BD454" s="83"/>
      <c r="BE454" s="83"/>
      <c r="BF454" s="83"/>
      <c r="BG454" s="83"/>
      <c r="BH454" s="83"/>
      <c r="BI454" s="83"/>
      <c r="BJ454" s="83"/>
      <c r="BK454" s="83"/>
      <c r="BL454" s="83"/>
      <c r="BM454" s="83"/>
      <c r="BN454" s="83"/>
    </row>
    <row r="455" spans="1:66" s="84" customFormat="1" ht="18" x14ac:dyDescent="0.25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83"/>
      <c r="AG455" s="83"/>
      <c r="AH455" s="83"/>
      <c r="AI455" s="83"/>
      <c r="AJ455" s="83"/>
      <c r="AK455" s="83"/>
      <c r="AL455" s="83"/>
      <c r="AM455" s="83"/>
      <c r="AN455" s="83"/>
      <c r="AO455" s="83"/>
      <c r="AP455" s="83"/>
      <c r="AQ455" s="83"/>
      <c r="AR455" s="83"/>
      <c r="AS455" s="83"/>
      <c r="AT455" s="83"/>
      <c r="AU455" s="83"/>
      <c r="AV455" s="83"/>
      <c r="AW455" s="83"/>
      <c r="AX455" s="83"/>
      <c r="AY455" s="83"/>
      <c r="AZ455" s="83"/>
      <c r="BA455" s="83"/>
      <c r="BB455" s="83"/>
      <c r="BC455" s="83"/>
      <c r="BD455" s="83"/>
      <c r="BE455" s="83"/>
      <c r="BF455" s="83"/>
      <c r="BG455" s="83"/>
      <c r="BH455" s="83"/>
      <c r="BI455" s="83"/>
      <c r="BJ455" s="83"/>
      <c r="BK455" s="83"/>
      <c r="BL455" s="83"/>
      <c r="BM455" s="83"/>
      <c r="BN455" s="83"/>
    </row>
    <row r="456" spans="1:66" s="84" customFormat="1" ht="18" x14ac:dyDescent="0.25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  <c r="AF456" s="83"/>
      <c r="AG456" s="83"/>
      <c r="AH456" s="83"/>
      <c r="AI456" s="83"/>
      <c r="AJ456" s="83"/>
      <c r="AK456" s="83"/>
      <c r="AL456" s="83"/>
      <c r="AM456" s="83"/>
      <c r="AN456" s="83"/>
      <c r="AO456" s="83"/>
      <c r="AP456" s="83"/>
      <c r="AQ456" s="83"/>
      <c r="AR456" s="83"/>
      <c r="AS456" s="83"/>
      <c r="AT456" s="83"/>
      <c r="AU456" s="83"/>
      <c r="AV456" s="83"/>
      <c r="AW456" s="83"/>
      <c r="AX456" s="83"/>
      <c r="AY456" s="83"/>
      <c r="AZ456" s="83"/>
      <c r="BA456" s="83"/>
      <c r="BB456" s="83"/>
      <c r="BC456" s="83"/>
      <c r="BD456" s="83"/>
      <c r="BE456" s="83"/>
      <c r="BF456" s="83"/>
      <c r="BG456" s="83"/>
      <c r="BH456" s="83"/>
      <c r="BI456" s="83"/>
      <c r="BJ456" s="83"/>
      <c r="BK456" s="83"/>
      <c r="BL456" s="83"/>
      <c r="BM456" s="83"/>
      <c r="BN456" s="83"/>
    </row>
    <row r="457" spans="1:66" s="84" customFormat="1" ht="18" x14ac:dyDescent="0.25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  <c r="AF457" s="83"/>
      <c r="AG457" s="83"/>
      <c r="AH457" s="83"/>
      <c r="AI457" s="83"/>
      <c r="AJ457" s="83"/>
      <c r="AK457" s="83"/>
      <c r="AL457" s="83"/>
      <c r="AM457" s="83"/>
      <c r="AN457" s="83"/>
      <c r="AO457" s="83"/>
      <c r="AP457" s="83"/>
      <c r="AQ457" s="83"/>
      <c r="AR457" s="83"/>
      <c r="AS457" s="83"/>
      <c r="AT457" s="83"/>
      <c r="AU457" s="83"/>
      <c r="AV457" s="83"/>
      <c r="AW457" s="83"/>
      <c r="AX457" s="83"/>
      <c r="AY457" s="83"/>
      <c r="AZ457" s="83"/>
      <c r="BA457" s="83"/>
      <c r="BB457" s="83"/>
      <c r="BC457" s="83"/>
      <c r="BD457" s="83"/>
      <c r="BE457" s="83"/>
      <c r="BF457" s="83"/>
      <c r="BG457" s="83"/>
      <c r="BH457" s="83"/>
      <c r="BI457" s="83"/>
      <c r="BJ457" s="83"/>
      <c r="BK457" s="83"/>
      <c r="BL457" s="83"/>
      <c r="BM457" s="83"/>
      <c r="BN457" s="83"/>
    </row>
    <row r="458" spans="1:66" s="84" customFormat="1" ht="18" x14ac:dyDescent="0.25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  <c r="AF458" s="83"/>
      <c r="AG458" s="83"/>
      <c r="AH458" s="83"/>
      <c r="AI458" s="83"/>
      <c r="AJ458" s="83"/>
      <c r="AK458" s="83"/>
      <c r="AL458" s="83"/>
      <c r="AM458" s="83"/>
      <c r="AN458" s="83"/>
      <c r="AO458" s="83"/>
      <c r="AP458" s="83"/>
      <c r="AQ458" s="83"/>
      <c r="AR458" s="83"/>
      <c r="AS458" s="83"/>
      <c r="AT458" s="83"/>
      <c r="AU458" s="83"/>
      <c r="AV458" s="83"/>
      <c r="AW458" s="83"/>
      <c r="AX458" s="83"/>
      <c r="AY458" s="83"/>
      <c r="AZ458" s="83"/>
      <c r="BA458" s="83"/>
      <c r="BB458" s="83"/>
      <c r="BC458" s="83"/>
      <c r="BD458" s="83"/>
      <c r="BE458" s="83"/>
      <c r="BF458" s="83"/>
      <c r="BG458" s="83"/>
      <c r="BH458" s="83"/>
      <c r="BI458" s="83"/>
      <c r="BJ458" s="83"/>
      <c r="BK458" s="83"/>
      <c r="BL458" s="83"/>
      <c r="BM458" s="83"/>
      <c r="BN458" s="83"/>
    </row>
    <row r="459" spans="1:66" s="84" customFormat="1" ht="18" x14ac:dyDescent="0.25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  <c r="AF459" s="83"/>
      <c r="AG459" s="83"/>
      <c r="AH459" s="83"/>
      <c r="AI459" s="83"/>
      <c r="AJ459" s="83"/>
      <c r="AK459" s="83"/>
      <c r="AL459" s="83"/>
      <c r="AM459" s="83"/>
      <c r="AN459" s="83"/>
      <c r="AO459" s="83"/>
      <c r="AP459" s="83"/>
      <c r="AQ459" s="83"/>
      <c r="AR459" s="83"/>
      <c r="AS459" s="83"/>
      <c r="AT459" s="83"/>
      <c r="AU459" s="83"/>
      <c r="AV459" s="83"/>
      <c r="AW459" s="83"/>
      <c r="AX459" s="83"/>
      <c r="AY459" s="83"/>
      <c r="AZ459" s="83"/>
      <c r="BA459" s="83"/>
      <c r="BB459" s="83"/>
      <c r="BC459" s="83"/>
      <c r="BD459" s="83"/>
      <c r="BE459" s="83"/>
      <c r="BF459" s="83"/>
      <c r="BG459" s="83"/>
      <c r="BH459" s="83"/>
      <c r="BI459" s="83"/>
      <c r="BJ459" s="83"/>
      <c r="BK459" s="83"/>
      <c r="BL459" s="83"/>
      <c r="BM459" s="83"/>
      <c r="BN459" s="83"/>
    </row>
    <row r="460" spans="1:66" s="84" customFormat="1" ht="18" x14ac:dyDescent="0.25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  <c r="AF460" s="83"/>
      <c r="AG460" s="83"/>
      <c r="AH460" s="83"/>
      <c r="AI460" s="83"/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3"/>
      <c r="AV460" s="83"/>
      <c r="AW460" s="83"/>
      <c r="AX460" s="83"/>
      <c r="AY460" s="83"/>
      <c r="AZ460" s="83"/>
      <c r="BA460" s="83"/>
      <c r="BB460" s="83"/>
      <c r="BC460" s="83"/>
      <c r="BD460" s="83"/>
      <c r="BE460" s="83"/>
      <c r="BF460" s="83"/>
      <c r="BG460" s="83"/>
      <c r="BH460" s="83"/>
      <c r="BI460" s="83"/>
      <c r="BJ460" s="83"/>
      <c r="BK460" s="83"/>
      <c r="BL460" s="83"/>
      <c r="BM460" s="83"/>
      <c r="BN460" s="83"/>
    </row>
    <row r="461" spans="1:66" s="84" customFormat="1" ht="18" x14ac:dyDescent="0.25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  <c r="AF461" s="83"/>
      <c r="AG461" s="83"/>
      <c r="AH461" s="83"/>
      <c r="AI461" s="83"/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3"/>
      <c r="AV461" s="83"/>
      <c r="AW461" s="83"/>
      <c r="AX461" s="83"/>
      <c r="AY461" s="83"/>
      <c r="AZ461" s="83"/>
      <c r="BA461" s="83"/>
      <c r="BB461" s="83"/>
      <c r="BC461" s="83"/>
      <c r="BD461" s="83"/>
      <c r="BE461" s="83"/>
      <c r="BF461" s="83"/>
      <c r="BG461" s="83"/>
      <c r="BH461" s="83"/>
      <c r="BI461" s="83"/>
      <c r="BJ461" s="83"/>
      <c r="BK461" s="83"/>
      <c r="BL461" s="83"/>
      <c r="BM461" s="83"/>
      <c r="BN461" s="83"/>
    </row>
    <row r="462" spans="1:66" s="84" customFormat="1" ht="18" x14ac:dyDescent="0.25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  <c r="AF462" s="83"/>
      <c r="AG462" s="83"/>
      <c r="AH462" s="83"/>
      <c r="AI462" s="83"/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3"/>
      <c r="AV462" s="83"/>
      <c r="AW462" s="83"/>
      <c r="AX462" s="83"/>
      <c r="AY462" s="83"/>
      <c r="AZ462" s="83"/>
      <c r="BA462" s="83"/>
      <c r="BB462" s="83"/>
      <c r="BC462" s="83"/>
      <c r="BD462" s="83"/>
      <c r="BE462" s="83"/>
      <c r="BF462" s="83"/>
      <c r="BG462" s="83"/>
      <c r="BH462" s="83"/>
      <c r="BI462" s="83"/>
      <c r="BJ462" s="83"/>
      <c r="BK462" s="83"/>
      <c r="BL462" s="83"/>
      <c r="BM462" s="83"/>
      <c r="BN462" s="83"/>
    </row>
    <row r="463" spans="1:66" s="84" customFormat="1" ht="18" x14ac:dyDescent="0.25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  <c r="AF463" s="83"/>
      <c r="AG463" s="83"/>
      <c r="AH463" s="83"/>
      <c r="AI463" s="83"/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3"/>
      <c r="AV463" s="83"/>
      <c r="AW463" s="83"/>
      <c r="AX463" s="83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83"/>
      <c r="BJ463" s="83"/>
      <c r="BK463" s="83"/>
      <c r="BL463" s="83"/>
      <c r="BM463" s="83"/>
      <c r="BN463" s="83"/>
    </row>
    <row r="464" spans="1:66" s="84" customFormat="1" ht="18" x14ac:dyDescent="0.25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  <c r="AF464" s="83"/>
      <c r="AG464" s="83"/>
      <c r="AH464" s="83"/>
      <c r="AI464" s="83"/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3"/>
      <c r="AV464" s="83"/>
      <c r="AW464" s="83"/>
      <c r="AX464" s="83"/>
      <c r="AY464" s="83"/>
      <c r="AZ464" s="83"/>
      <c r="BA464" s="83"/>
      <c r="BB464" s="83"/>
      <c r="BC464" s="83"/>
      <c r="BD464" s="83"/>
      <c r="BE464" s="83"/>
      <c r="BF464" s="83"/>
      <c r="BG464" s="83"/>
      <c r="BH464" s="83"/>
      <c r="BI464" s="83"/>
      <c r="BJ464" s="83"/>
      <c r="BK464" s="83"/>
      <c r="BL464" s="83"/>
      <c r="BM464" s="83"/>
      <c r="BN464" s="83"/>
    </row>
    <row r="465" spans="1:66" s="84" customFormat="1" ht="18" x14ac:dyDescent="0.25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  <c r="AF465" s="83"/>
      <c r="AG465" s="83"/>
      <c r="AH465" s="83"/>
      <c r="AI465" s="83"/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3"/>
      <c r="AV465" s="83"/>
      <c r="AW465" s="83"/>
      <c r="AX465" s="83"/>
      <c r="AY465" s="83"/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83"/>
      <c r="BM465" s="83"/>
      <c r="BN465" s="83"/>
    </row>
    <row r="466" spans="1:66" s="84" customFormat="1" ht="18" x14ac:dyDescent="0.25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  <c r="AF466" s="83"/>
      <c r="AG466" s="83"/>
      <c r="AH466" s="83"/>
      <c r="AI466" s="83"/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3"/>
      <c r="AV466" s="83"/>
      <c r="AW466" s="83"/>
      <c r="AX466" s="83"/>
      <c r="AY466" s="83"/>
      <c r="AZ466" s="83"/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  <c r="BM466" s="83"/>
      <c r="BN466" s="83"/>
    </row>
    <row r="467" spans="1:66" s="84" customFormat="1" ht="18" x14ac:dyDescent="0.25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  <c r="AF467" s="83"/>
      <c r="AG467" s="83"/>
      <c r="AH467" s="83"/>
      <c r="AI467" s="83"/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</row>
    <row r="468" spans="1:66" s="84" customFormat="1" ht="18" x14ac:dyDescent="0.25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83"/>
      <c r="AI468" s="83"/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3"/>
      <c r="AV468" s="83"/>
      <c r="AW468" s="83"/>
      <c r="AX468" s="83"/>
      <c r="AY468" s="83"/>
      <c r="AZ468" s="83"/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83"/>
      <c r="BM468" s="83"/>
      <c r="BN468" s="83"/>
    </row>
    <row r="469" spans="1:66" s="84" customFormat="1" ht="18" x14ac:dyDescent="0.25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</row>
    <row r="470" spans="1:66" s="84" customFormat="1" ht="18" x14ac:dyDescent="0.25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  <c r="AF470" s="83"/>
      <c r="AG470" s="83"/>
      <c r="AH470" s="83"/>
      <c r="AI470" s="83"/>
      <c r="AJ470" s="83"/>
      <c r="AK470" s="83"/>
      <c r="AL470" s="83"/>
      <c r="AM470" s="83"/>
      <c r="AN470" s="83"/>
      <c r="AO470" s="83"/>
      <c r="AP470" s="83"/>
      <c r="AQ470" s="83"/>
      <c r="AR470" s="83"/>
      <c r="AS470" s="83"/>
      <c r="AT470" s="83"/>
      <c r="AU470" s="83"/>
      <c r="AV470" s="83"/>
      <c r="AW470" s="83"/>
      <c r="AX470" s="83"/>
      <c r="AY470" s="83"/>
      <c r="AZ470" s="83"/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83"/>
      <c r="BM470" s="83"/>
      <c r="BN470" s="83"/>
    </row>
    <row r="471" spans="1:66" s="84" customFormat="1" ht="18" x14ac:dyDescent="0.25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  <c r="AF471" s="83"/>
      <c r="AG471" s="83"/>
      <c r="AH471" s="83"/>
      <c r="AI471" s="83"/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3"/>
      <c r="AV471" s="83"/>
      <c r="AW471" s="83"/>
      <c r="AX471" s="83"/>
      <c r="AY471" s="83"/>
      <c r="AZ471" s="83"/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  <c r="BM471" s="83"/>
      <c r="BN471" s="83"/>
    </row>
    <row r="472" spans="1:66" s="84" customFormat="1" ht="18" x14ac:dyDescent="0.25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  <c r="AF472" s="83"/>
      <c r="AG472" s="83"/>
      <c r="AH472" s="83"/>
      <c r="AI472" s="83"/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</row>
    <row r="473" spans="1:66" s="84" customFormat="1" ht="18" x14ac:dyDescent="0.25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  <c r="AF473" s="83"/>
      <c r="AG473" s="83"/>
      <c r="AH473" s="83"/>
      <c r="AI473" s="83"/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</row>
    <row r="474" spans="1:66" s="84" customFormat="1" ht="18" x14ac:dyDescent="0.25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83"/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</row>
    <row r="475" spans="1:66" s="84" customFormat="1" ht="18" x14ac:dyDescent="0.25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</row>
    <row r="476" spans="1:66" s="84" customFormat="1" ht="18" x14ac:dyDescent="0.25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</row>
    <row r="477" spans="1:66" s="84" customFormat="1" ht="18" x14ac:dyDescent="0.25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  <c r="AF477" s="83"/>
      <c r="AG477" s="83"/>
      <c r="AH477" s="83"/>
      <c r="AI477" s="83"/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</row>
    <row r="478" spans="1:66" s="84" customFormat="1" ht="18" x14ac:dyDescent="0.25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</row>
    <row r="479" spans="1:66" s="84" customFormat="1" ht="18" x14ac:dyDescent="0.25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  <c r="AJ479" s="83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3"/>
      <c r="AV479" s="83"/>
      <c r="AW479" s="83"/>
      <c r="AX479" s="83"/>
      <c r="AY479" s="83"/>
      <c r="AZ479" s="83"/>
      <c r="BA479" s="83"/>
      <c r="BB479" s="83"/>
      <c r="BC479" s="83"/>
      <c r="BD479" s="83"/>
      <c r="BE479" s="83"/>
      <c r="BF479" s="83"/>
      <c r="BG479" s="83"/>
      <c r="BH479" s="83"/>
      <c r="BI479" s="83"/>
      <c r="BJ479" s="83"/>
      <c r="BK479" s="83"/>
      <c r="BL479" s="83"/>
      <c r="BM479" s="83"/>
      <c r="BN479" s="83"/>
    </row>
    <row r="480" spans="1:66" s="84" customFormat="1" ht="18" x14ac:dyDescent="0.25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  <c r="AJ480" s="83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3"/>
      <c r="AV480" s="83"/>
      <c r="AW480" s="83"/>
      <c r="AX480" s="83"/>
      <c r="AY480" s="83"/>
      <c r="AZ480" s="83"/>
      <c r="BA480" s="83"/>
      <c r="BB480" s="83"/>
      <c r="BC480" s="83"/>
      <c r="BD480" s="83"/>
      <c r="BE480" s="83"/>
      <c r="BF480" s="83"/>
      <c r="BG480" s="83"/>
      <c r="BH480" s="83"/>
      <c r="BI480" s="83"/>
      <c r="BJ480" s="83"/>
      <c r="BK480" s="83"/>
      <c r="BL480" s="83"/>
      <c r="BM480" s="83"/>
      <c r="BN480" s="83"/>
    </row>
    <row r="481" spans="1:66" s="84" customFormat="1" ht="18" x14ac:dyDescent="0.25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3"/>
      <c r="AV481" s="83"/>
      <c r="AW481" s="83"/>
      <c r="AX481" s="83"/>
      <c r="AY481" s="83"/>
      <c r="AZ481" s="83"/>
      <c r="BA481" s="83"/>
      <c r="BB481" s="83"/>
      <c r="BC481" s="83"/>
      <c r="BD481" s="83"/>
      <c r="BE481" s="83"/>
      <c r="BF481" s="83"/>
      <c r="BG481" s="83"/>
      <c r="BH481" s="83"/>
      <c r="BI481" s="83"/>
      <c r="BJ481" s="83"/>
      <c r="BK481" s="83"/>
      <c r="BL481" s="83"/>
      <c r="BM481" s="83"/>
      <c r="BN481" s="83"/>
    </row>
    <row r="482" spans="1:66" s="84" customFormat="1" ht="18" x14ac:dyDescent="0.25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  <c r="AF482" s="83"/>
      <c r="AG482" s="83"/>
      <c r="AH482" s="83"/>
      <c r="AI482" s="83"/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3"/>
      <c r="AV482" s="83"/>
      <c r="AW482" s="83"/>
      <c r="AX482" s="83"/>
      <c r="AY482" s="83"/>
      <c r="AZ482" s="83"/>
      <c r="BA482" s="83"/>
      <c r="BB482" s="83"/>
      <c r="BC482" s="83"/>
      <c r="BD482" s="83"/>
      <c r="BE482" s="83"/>
      <c r="BF482" s="83"/>
      <c r="BG482" s="83"/>
      <c r="BH482" s="83"/>
      <c r="BI482" s="83"/>
      <c r="BJ482" s="83"/>
      <c r="BK482" s="83"/>
      <c r="BL482" s="83"/>
      <c r="BM482" s="83"/>
      <c r="BN482" s="83"/>
    </row>
    <row r="483" spans="1:66" s="84" customFormat="1" ht="18" x14ac:dyDescent="0.25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  <c r="AF483" s="83"/>
      <c r="AG483" s="83"/>
      <c r="AH483" s="83"/>
      <c r="AI483" s="83"/>
      <c r="AJ483" s="83"/>
      <c r="AK483" s="83"/>
      <c r="AL483" s="83"/>
      <c r="AM483" s="83"/>
      <c r="AN483" s="83"/>
      <c r="AO483" s="83"/>
      <c r="AP483" s="83"/>
      <c r="AQ483" s="83"/>
      <c r="AR483" s="83"/>
      <c r="AS483" s="83"/>
      <c r="AT483" s="83"/>
      <c r="AU483" s="83"/>
      <c r="AV483" s="83"/>
      <c r="AW483" s="83"/>
      <c r="AX483" s="83"/>
      <c r="AY483" s="83"/>
      <c r="AZ483" s="83"/>
      <c r="BA483" s="83"/>
      <c r="BB483" s="83"/>
      <c r="BC483" s="83"/>
      <c r="BD483" s="83"/>
      <c r="BE483" s="83"/>
      <c r="BF483" s="83"/>
      <c r="BG483" s="83"/>
      <c r="BH483" s="83"/>
      <c r="BI483" s="83"/>
      <c r="BJ483" s="83"/>
      <c r="BK483" s="83"/>
      <c r="BL483" s="83"/>
      <c r="BM483" s="83"/>
      <c r="BN483" s="83"/>
    </row>
    <row r="484" spans="1:66" s="84" customFormat="1" ht="18" x14ac:dyDescent="0.25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  <c r="AF484" s="83"/>
      <c r="AG484" s="83"/>
      <c r="AH484" s="83"/>
      <c r="AI484" s="83"/>
      <c r="AJ484" s="83"/>
      <c r="AK484" s="83"/>
      <c r="AL484" s="83"/>
      <c r="AM484" s="83"/>
      <c r="AN484" s="83"/>
      <c r="AO484" s="83"/>
      <c r="AP484" s="83"/>
      <c r="AQ484" s="83"/>
      <c r="AR484" s="83"/>
      <c r="AS484" s="83"/>
      <c r="AT484" s="83"/>
      <c r="AU484" s="83"/>
      <c r="AV484" s="83"/>
      <c r="AW484" s="83"/>
      <c r="AX484" s="83"/>
      <c r="AY484" s="83"/>
      <c r="AZ484" s="83"/>
      <c r="BA484" s="83"/>
      <c r="BB484" s="83"/>
      <c r="BC484" s="83"/>
      <c r="BD484" s="83"/>
      <c r="BE484" s="83"/>
      <c r="BF484" s="83"/>
      <c r="BG484" s="83"/>
      <c r="BH484" s="83"/>
      <c r="BI484" s="83"/>
      <c r="BJ484" s="83"/>
      <c r="BK484" s="83"/>
      <c r="BL484" s="83"/>
      <c r="BM484" s="83"/>
      <c r="BN484" s="83"/>
    </row>
    <row r="485" spans="1:66" s="84" customFormat="1" ht="18" x14ac:dyDescent="0.25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  <c r="AF485" s="83"/>
      <c r="AG485" s="83"/>
      <c r="AH485" s="83"/>
      <c r="AI485" s="83"/>
      <c r="AJ485" s="83"/>
      <c r="AK485" s="83"/>
      <c r="AL485" s="83"/>
      <c r="AM485" s="83"/>
      <c r="AN485" s="83"/>
      <c r="AO485" s="83"/>
      <c r="AP485" s="83"/>
      <c r="AQ485" s="83"/>
      <c r="AR485" s="83"/>
      <c r="AS485" s="83"/>
      <c r="AT485" s="83"/>
      <c r="AU485" s="83"/>
      <c r="AV485" s="83"/>
      <c r="AW485" s="83"/>
      <c r="AX485" s="83"/>
      <c r="AY485" s="83"/>
      <c r="AZ485" s="83"/>
      <c r="BA485" s="83"/>
      <c r="BB485" s="83"/>
      <c r="BC485" s="83"/>
      <c r="BD485" s="83"/>
      <c r="BE485" s="83"/>
      <c r="BF485" s="83"/>
      <c r="BG485" s="83"/>
      <c r="BH485" s="83"/>
      <c r="BI485" s="83"/>
      <c r="BJ485" s="83"/>
      <c r="BK485" s="83"/>
      <c r="BL485" s="83"/>
      <c r="BM485" s="83"/>
      <c r="BN485" s="83"/>
    </row>
    <row r="486" spans="1:66" s="84" customFormat="1" ht="18" x14ac:dyDescent="0.25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3"/>
      <c r="AV486" s="83"/>
      <c r="AW486" s="83"/>
      <c r="AX486" s="83"/>
      <c r="AY486" s="83"/>
      <c r="AZ486" s="83"/>
      <c r="BA486" s="83"/>
      <c r="BB486" s="83"/>
      <c r="BC486" s="83"/>
      <c r="BD486" s="83"/>
      <c r="BE486" s="83"/>
      <c r="BF486" s="83"/>
      <c r="BG486" s="83"/>
      <c r="BH486" s="83"/>
      <c r="BI486" s="83"/>
      <c r="BJ486" s="83"/>
      <c r="BK486" s="83"/>
      <c r="BL486" s="83"/>
      <c r="BM486" s="83"/>
      <c r="BN486" s="83"/>
    </row>
    <row r="487" spans="1:66" s="84" customFormat="1" ht="18" x14ac:dyDescent="0.25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3"/>
      <c r="AV487" s="83"/>
      <c r="AW487" s="83"/>
      <c r="AX487" s="83"/>
      <c r="AY487" s="83"/>
      <c r="AZ487" s="83"/>
      <c r="BA487" s="83"/>
      <c r="BB487" s="83"/>
      <c r="BC487" s="83"/>
      <c r="BD487" s="83"/>
      <c r="BE487" s="83"/>
      <c r="BF487" s="83"/>
      <c r="BG487" s="83"/>
      <c r="BH487" s="83"/>
      <c r="BI487" s="83"/>
      <c r="BJ487" s="83"/>
      <c r="BK487" s="83"/>
      <c r="BL487" s="83"/>
      <c r="BM487" s="83"/>
      <c r="BN487" s="83"/>
    </row>
    <row r="488" spans="1:66" s="84" customFormat="1" ht="18" x14ac:dyDescent="0.25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  <c r="AF488" s="83"/>
      <c r="AG488" s="83"/>
      <c r="AH488" s="83"/>
      <c r="AI488" s="83"/>
      <c r="AJ488" s="83"/>
      <c r="AK488" s="83"/>
      <c r="AL488" s="83"/>
      <c r="AM488" s="83"/>
      <c r="AN488" s="83"/>
      <c r="AO488" s="83"/>
      <c r="AP488" s="83"/>
      <c r="AQ488" s="83"/>
      <c r="AR488" s="83"/>
      <c r="AS488" s="83"/>
      <c r="AT488" s="83"/>
      <c r="AU488" s="83"/>
      <c r="AV488" s="83"/>
      <c r="AW488" s="83"/>
      <c r="AX488" s="83"/>
      <c r="AY488" s="83"/>
      <c r="AZ488" s="83"/>
      <c r="BA488" s="83"/>
      <c r="BB488" s="83"/>
      <c r="BC488" s="83"/>
      <c r="BD488" s="83"/>
      <c r="BE488" s="83"/>
      <c r="BF488" s="83"/>
      <c r="BG488" s="83"/>
      <c r="BH488" s="83"/>
      <c r="BI488" s="83"/>
      <c r="BJ488" s="83"/>
      <c r="BK488" s="83"/>
      <c r="BL488" s="83"/>
      <c r="BM488" s="83"/>
      <c r="BN488" s="83"/>
    </row>
    <row r="489" spans="1:66" s="84" customFormat="1" ht="18" x14ac:dyDescent="0.25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  <c r="AF489" s="83"/>
      <c r="AG489" s="83"/>
      <c r="AH489" s="83"/>
      <c r="AI489" s="83"/>
      <c r="AJ489" s="83"/>
      <c r="AK489" s="83"/>
      <c r="AL489" s="83"/>
      <c r="AM489" s="83"/>
      <c r="AN489" s="83"/>
      <c r="AO489" s="83"/>
      <c r="AP489" s="83"/>
      <c r="AQ489" s="83"/>
      <c r="AR489" s="83"/>
      <c r="AS489" s="83"/>
      <c r="AT489" s="83"/>
      <c r="AU489" s="83"/>
      <c r="AV489" s="83"/>
      <c r="AW489" s="83"/>
      <c r="AX489" s="83"/>
      <c r="AY489" s="83"/>
      <c r="AZ489" s="83"/>
      <c r="BA489" s="83"/>
      <c r="BB489" s="83"/>
      <c r="BC489" s="83"/>
      <c r="BD489" s="83"/>
      <c r="BE489" s="83"/>
      <c r="BF489" s="83"/>
      <c r="BG489" s="83"/>
      <c r="BH489" s="83"/>
      <c r="BI489" s="83"/>
      <c r="BJ489" s="83"/>
      <c r="BK489" s="83"/>
      <c r="BL489" s="83"/>
      <c r="BM489" s="83"/>
      <c r="BN489" s="83"/>
    </row>
    <row r="490" spans="1:66" s="84" customFormat="1" ht="18" x14ac:dyDescent="0.25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3"/>
      <c r="AV490" s="83"/>
      <c r="AW490" s="83"/>
      <c r="AX490" s="83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</row>
    <row r="491" spans="1:66" s="84" customFormat="1" ht="18" x14ac:dyDescent="0.25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  <c r="AJ491" s="83"/>
      <c r="AK491" s="83"/>
      <c r="AL491" s="83"/>
      <c r="AM491" s="83"/>
      <c r="AN491" s="83"/>
      <c r="AO491" s="83"/>
      <c r="AP491" s="83"/>
      <c r="AQ491" s="83"/>
      <c r="AR491" s="83"/>
      <c r="AS491" s="83"/>
      <c r="AT491" s="83"/>
      <c r="AU491" s="83"/>
      <c r="AV491" s="83"/>
      <c r="AW491" s="83"/>
      <c r="AX491" s="83"/>
      <c r="AY491" s="83"/>
      <c r="AZ491" s="83"/>
      <c r="BA491" s="83"/>
      <c r="BB491" s="83"/>
      <c r="BC491" s="83"/>
      <c r="BD491" s="83"/>
      <c r="BE491" s="83"/>
      <c r="BF491" s="83"/>
      <c r="BG491" s="83"/>
      <c r="BH491" s="83"/>
      <c r="BI491" s="83"/>
      <c r="BJ491" s="83"/>
      <c r="BK491" s="83"/>
      <c r="BL491" s="83"/>
      <c r="BM491" s="83"/>
      <c r="BN491" s="83"/>
    </row>
    <row r="492" spans="1:66" s="84" customFormat="1" ht="18" x14ac:dyDescent="0.25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  <c r="AF492" s="83"/>
      <c r="AG492" s="83"/>
      <c r="AH492" s="83"/>
      <c r="AI492" s="83"/>
      <c r="AJ492" s="83"/>
      <c r="AK492" s="83"/>
      <c r="AL492" s="83"/>
      <c r="AM492" s="83"/>
      <c r="AN492" s="83"/>
      <c r="AO492" s="83"/>
      <c r="AP492" s="83"/>
      <c r="AQ492" s="83"/>
      <c r="AR492" s="83"/>
      <c r="AS492" s="83"/>
      <c r="AT492" s="83"/>
      <c r="AU492" s="83"/>
      <c r="AV492" s="83"/>
      <c r="AW492" s="83"/>
      <c r="AX492" s="83"/>
      <c r="AY492" s="83"/>
      <c r="AZ492" s="83"/>
      <c r="BA492" s="83"/>
      <c r="BB492" s="83"/>
      <c r="BC492" s="83"/>
      <c r="BD492" s="83"/>
      <c r="BE492" s="83"/>
      <c r="BF492" s="83"/>
      <c r="BG492" s="83"/>
      <c r="BH492" s="83"/>
      <c r="BI492" s="83"/>
      <c r="BJ492" s="83"/>
      <c r="BK492" s="83"/>
      <c r="BL492" s="83"/>
      <c r="BM492" s="83"/>
      <c r="BN492" s="83"/>
    </row>
    <row r="493" spans="1:66" s="84" customFormat="1" ht="18" x14ac:dyDescent="0.25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  <c r="AJ493" s="83"/>
      <c r="AK493" s="83"/>
      <c r="AL493" s="83"/>
      <c r="AM493" s="83"/>
      <c r="AN493" s="83"/>
      <c r="AO493" s="83"/>
      <c r="AP493" s="83"/>
      <c r="AQ493" s="83"/>
      <c r="AR493" s="83"/>
      <c r="AS493" s="83"/>
      <c r="AT493" s="83"/>
      <c r="AU493" s="83"/>
      <c r="AV493" s="83"/>
      <c r="AW493" s="83"/>
      <c r="AX493" s="83"/>
      <c r="AY493" s="83"/>
      <c r="AZ493" s="83"/>
      <c r="BA493" s="83"/>
      <c r="BB493" s="83"/>
      <c r="BC493" s="83"/>
      <c r="BD493" s="83"/>
      <c r="BE493" s="83"/>
      <c r="BF493" s="83"/>
      <c r="BG493" s="83"/>
      <c r="BH493" s="83"/>
      <c r="BI493" s="83"/>
      <c r="BJ493" s="83"/>
      <c r="BK493" s="83"/>
      <c r="BL493" s="83"/>
      <c r="BM493" s="83"/>
      <c r="BN493" s="83"/>
    </row>
    <row r="494" spans="1:66" s="84" customFormat="1" ht="18" x14ac:dyDescent="0.25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  <c r="AF494" s="83"/>
      <c r="AG494" s="83"/>
      <c r="AH494" s="83"/>
      <c r="AI494" s="83"/>
      <c r="AJ494" s="83"/>
      <c r="AK494" s="83"/>
      <c r="AL494" s="83"/>
      <c r="AM494" s="83"/>
      <c r="AN494" s="83"/>
      <c r="AO494" s="83"/>
      <c r="AP494" s="83"/>
      <c r="AQ494" s="83"/>
      <c r="AR494" s="83"/>
      <c r="AS494" s="83"/>
      <c r="AT494" s="83"/>
      <c r="AU494" s="83"/>
      <c r="AV494" s="83"/>
      <c r="AW494" s="83"/>
      <c r="AX494" s="83"/>
      <c r="AY494" s="83"/>
      <c r="AZ494" s="83"/>
      <c r="BA494" s="83"/>
      <c r="BB494" s="83"/>
      <c r="BC494" s="83"/>
      <c r="BD494" s="83"/>
      <c r="BE494" s="83"/>
      <c r="BF494" s="83"/>
      <c r="BG494" s="83"/>
      <c r="BH494" s="83"/>
      <c r="BI494" s="83"/>
      <c r="BJ494" s="83"/>
      <c r="BK494" s="83"/>
      <c r="BL494" s="83"/>
      <c r="BM494" s="83"/>
      <c r="BN494" s="83"/>
    </row>
    <row r="495" spans="1:66" s="84" customFormat="1" ht="18" x14ac:dyDescent="0.25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  <c r="AF495" s="83"/>
      <c r="AG495" s="83"/>
      <c r="AH495" s="83"/>
      <c r="AI495" s="83"/>
      <c r="AJ495" s="83"/>
      <c r="AK495" s="83"/>
      <c r="AL495" s="83"/>
      <c r="AM495" s="83"/>
      <c r="AN495" s="83"/>
      <c r="AO495" s="83"/>
      <c r="AP495" s="83"/>
      <c r="AQ495" s="83"/>
      <c r="AR495" s="83"/>
      <c r="AS495" s="83"/>
      <c r="AT495" s="83"/>
      <c r="AU495" s="83"/>
      <c r="AV495" s="83"/>
      <c r="AW495" s="83"/>
      <c r="AX495" s="83"/>
      <c r="AY495" s="83"/>
      <c r="AZ495" s="83"/>
      <c r="BA495" s="83"/>
      <c r="BB495" s="83"/>
      <c r="BC495" s="83"/>
      <c r="BD495" s="83"/>
      <c r="BE495" s="83"/>
      <c r="BF495" s="83"/>
      <c r="BG495" s="83"/>
      <c r="BH495" s="83"/>
      <c r="BI495" s="83"/>
      <c r="BJ495" s="83"/>
      <c r="BK495" s="83"/>
      <c r="BL495" s="83"/>
      <c r="BM495" s="83"/>
      <c r="BN495" s="83"/>
    </row>
    <row r="496" spans="1:66" s="84" customFormat="1" ht="18" x14ac:dyDescent="0.25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  <c r="AF496" s="83"/>
      <c r="AG496" s="83"/>
      <c r="AH496" s="83"/>
      <c r="AI496" s="83"/>
      <c r="AJ496" s="83"/>
      <c r="AK496" s="83"/>
      <c r="AL496" s="83"/>
      <c r="AM496" s="83"/>
      <c r="AN496" s="83"/>
      <c r="AO496" s="83"/>
      <c r="AP496" s="83"/>
      <c r="AQ496" s="83"/>
      <c r="AR496" s="83"/>
      <c r="AS496" s="83"/>
      <c r="AT496" s="83"/>
      <c r="AU496" s="83"/>
      <c r="AV496" s="83"/>
      <c r="AW496" s="83"/>
      <c r="AX496" s="83"/>
      <c r="AY496" s="83"/>
      <c r="AZ496" s="83"/>
      <c r="BA496" s="83"/>
      <c r="BB496" s="83"/>
      <c r="BC496" s="83"/>
      <c r="BD496" s="83"/>
      <c r="BE496" s="83"/>
      <c r="BF496" s="83"/>
      <c r="BG496" s="83"/>
      <c r="BH496" s="83"/>
      <c r="BI496" s="83"/>
      <c r="BJ496" s="83"/>
      <c r="BK496" s="83"/>
      <c r="BL496" s="83"/>
      <c r="BM496" s="83"/>
      <c r="BN496" s="83"/>
    </row>
    <row r="497" spans="1:66" s="84" customFormat="1" ht="18" x14ac:dyDescent="0.25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  <c r="AJ497" s="83"/>
      <c r="AK497" s="83"/>
      <c r="AL497" s="83"/>
      <c r="AM497" s="83"/>
      <c r="AN497" s="83"/>
      <c r="AO497" s="83"/>
      <c r="AP497" s="83"/>
      <c r="AQ497" s="83"/>
      <c r="AR497" s="83"/>
      <c r="AS497" s="83"/>
      <c r="AT497" s="83"/>
      <c r="AU497" s="83"/>
      <c r="AV497" s="83"/>
      <c r="AW497" s="83"/>
      <c r="AX497" s="83"/>
      <c r="AY497" s="83"/>
      <c r="AZ497" s="83"/>
      <c r="BA497" s="83"/>
      <c r="BB497" s="83"/>
      <c r="BC497" s="83"/>
      <c r="BD497" s="83"/>
      <c r="BE497" s="83"/>
      <c r="BF497" s="83"/>
      <c r="BG497" s="83"/>
      <c r="BH497" s="83"/>
      <c r="BI497" s="83"/>
      <c r="BJ497" s="83"/>
      <c r="BK497" s="83"/>
      <c r="BL497" s="83"/>
      <c r="BM497" s="83"/>
      <c r="BN497" s="83"/>
    </row>
    <row r="498" spans="1:66" ht="18" x14ac:dyDescent="0.25"/>
    <row r="499" spans="1:66" ht="18" x14ac:dyDescent="0.25"/>
    <row r="500" spans="1:66" ht="18" x14ac:dyDescent="0.25"/>
    <row r="501" spans="1:66" ht="18" x14ac:dyDescent="0.25"/>
    <row r="502" spans="1:66" ht="18" x14ac:dyDescent="0.25"/>
    <row r="503" spans="1:66" ht="18" x14ac:dyDescent="0.25"/>
    <row r="504" spans="1:66" ht="18" x14ac:dyDescent="0.25"/>
    <row r="505" spans="1:66" ht="18" x14ac:dyDescent="0.25"/>
    <row r="506" spans="1:66" ht="18" x14ac:dyDescent="0.25"/>
    <row r="507" spans="1:66" ht="18" x14ac:dyDescent="0.25"/>
    <row r="508" spans="1:66" ht="18" x14ac:dyDescent="0.25"/>
    <row r="509" spans="1:66" ht="18" x14ac:dyDescent="0.25"/>
    <row r="510" spans="1:66" ht="18" x14ac:dyDescent="0.25"/>
    <row r="511" spans="1:66" ht="18" x14ac:dyDescent="0.25"/>
    <row r="512" spans="1:66" ht="18" x14ac:dyDescent="0.25"/>
    <row r="513" ht="18" x14ac:dyDescent="0.25"/>
    <row r="514" ht="18" x14ac:dyDescent="0.25"/>
    <row r="515" ht="18" x14ac:dyDescent="0.25"/>
    <row r="516" ht="18" x14ac:dyDescent="0.25"/>
    <row r="517" ht="18" x14ac:dyDescent="0.25"/>
    <row r="518" ht="18" x14ac:dyDescent="0.25"/>
    <row r="519" ht="18" x14ac:dyDescent="0.25"/>
    <row r="520" ht="18" x14ac:dyDescent="0.25"/>
    <row r="521" ht="18" x14ac:dyDescent="0.25"/>
    <row r="522" ht="18" x14ac:dyDescent="0.25"/>
    <row r="523" ht="18" x14ac:dyDescent="0.25"/>
    <row r="524" ht="18" x14ac:dyDescent="0.25"/>
    <row r="525" ht="18" x14ac:dyDescent="0.25"/>
    <row r="526" ht="18" x14ac:dyDescent="0.25"/>
    <row r="527" ht="18" x14ac:dyDescent="0.25"/>
    <row r="528" ht="18" x14ac:dyDescent="0.25"/>
    <row r="529" ht="18" x14ac:dyDescent="0.25"/>
    <row r="530" ht="18" x14ac:dyDescent="0.25"/>
    <row r="531" ht="18" x14ac:dyDescent="0.25"/>
    <row r="532" ht="18" x14ac:dyDescent="0.25"/>
    <row r="533" ht="18" x14ac:dyDescent="0.25"/>
    <row r="534" ht="18" x14ac:dyDescent="0.25"/>
    <row r="535" ht="18" x14ac:dyDescent="0.25"/>
    <row r="536" ht="18" x14ac:dyDescent="0.25"/>
    <row r="537" ht="18" x14ac:dyDescent="0.25"/>
    <row r="538" ht="18" x14ac:dyDescent="0.25"/>
    <row r="539" ht="18" x14ac:dyDescent="0.25"/>
    <row r="540" ht="18" x14ac:dyDescent="0.25"/>
    <row r="541" ht="18" x14ac:dyDescent="0.25"/>
    <row r="542" ht="18" x14ac:dyDescent="0.25"/>
    <row r="543" ht="18" x14ac:dyDescent="0.25"/>
    <row r="544" ht="18" x14ac:dyDescent="0.25"/>
    <row r="545" ht="18" x14ac:dyDescent="0.25"/>
    <row r="546" ht="18" x14ac:dyDescent="0.25"/>
    <row r="547" ht="18" x14ac:dyDescent="0.25"/>
    <row r="548" ht="18" x14ac:dyDescent="0.25"/>
    <row r="549" ht="18" x14ac:dyDescent="0.25"/>
    <row r="550" ht="18" x14ac:dyDescent="0.25"/>
    <row r="551" ht="18" x14ac:dyDescent="0.25"/>
    <row r="552" ht="18" x14ac:dyDescent="0.25"/>
    <row r="553" ht="18" x14ac:dyDescent="0.25"/>
    <row r="554" ht="18" x14ac:dyDescent="0.25"/>
    <row r="555" ht="18" x14ac:dyDescent="0.25"/>
    <row r="556" ht="18" x14ac:dyDescent="0.25"/>
    <row r="557" ht="18" x14ac:dyDescent="0.25"/>
    <row r="558" ht="18" x14ac:dyDescent="0.25"/>
    <row r="559" ht="18" x14ac:dyDescent="0.25"/>
    <row r="560" ht="18" x14ac:dyDescent="0.25"/>
    <row r="561" ht="18" x14ac:dyDescent="0.25"/>
    <row r="562" ht="18" x14ac:dyDescent="0.25"/>
    <row r="563" ht="18" x14ac:dyDescent="0.25"/>
    <row r="564" ht="18" x14ac:dyDescent="0.25"/>
    <row r="565" ht="18" x14ac:dyDescent="0.25"/>
    <row r="566" ht="18" x14ac:dyDescent="0.25"/>
    <row r="567" ht="18" x14ac:dyDescent="0.25"/>
    <row r="568" ht="18" x14ac:dyDescent="0.25"/>
    <row r="569" ht="18" x14ac:dyDescent="0.25"/>
    <row r="570" ht="18" x14ac:dyDescent="0.25"/>
    <row r="571" ht="18" x14ac:dyDescent="0.25"/>
    <row r="572" ht="18" x14ac:dyDescent="0.25"/>
    <row r="573" ht="18" x14ac:dyDescent="0.25"/>
    <row r="574" ht="18" x14ac:dyDescent="0.25"/>
    <row r="575" ht="18" x14ac:dyDescent="0.25"/>
    <row r="576" ht="18" x14ac:dyDescent="0.25"/>
    <row r="577" ht="18" x14ac:dyDescent="0.25"/>
    <row r="578" ht="18" x14ac:dyDescent="0.25"/>
    <row r="579" ht="18" x14ac:dyDescent="0.25"/>
    <row r="580" ht="18" x14ac:dyDescent="0.25"/>
    <row r="581" ht="18" x14ac:dyDescent="0.25"/>
    <row r="582" ht="18" x14ac:dyDescent="0.25"/>
    <row r="583" ht="18" x14ac:dyDescent="0.25"/>
    <row r="584" ht="18" x14ac:dyDescent="0.25"/>
    <row r="585" ht="18" x14ac:dyDescent="0.25"/>
    <row r="586" ht="18" x14ac:dyDescent="0.25"/>
    <row r="587" ht="18" x14ac:dyDescent="0.25"/>
    <row r="588" ht="18" x14ac:dyDescent="0.25"/>
    <row r="589" ht="18" x14ac:dyDescent="0.25"/>
    <row r="590" ht="18" x14ac:dyDescent="0.25"/>
    <row r="591" ht="18" x14ac:dyDescent="0.25"/>
    <row r="592" ht="18" x14ac:dyDescent="0.25"/>
    <row r="593" ht="18" x14ac:dyDescent="0.25"/>
    <row r="594" ht="18" x14ac:dyDescent="0.25"/>
    <row r="595" ht="18" x14ac:dyDescent="0.25"/>
    <row r="596" ht="18" x14ac:dyDescent="0.25"/>
    <row r="597" ht="18" x14ac:dyDescent="0.25"/>
    <row r="598" ht="18" x14ac:dyDescent="0.25"/>
    <row r="599" ht="18" x14ac:dyDescent="0.25"/>
    <row r="600" ht="18" x14ac:dyDescent="0.25"/>
    <row r="601" ht="18" x14ac:dyDescent="0.25"/>
    <row r="602" ht="18" x14ac:dyDescent="0.25"/>
    <row r="603" ht="18" x14ac:dyDescent="0.25"/>
    <row r="604" ht="18" x14ac:dyDescent="0.25"/>
    <row r="605" ht="18" x14ac:dyDescent="0.25"/>
    <row r="606" ht="18" x14ac:dyDescent="0.25"/>
    <row r="607" ht="18" x14ac:dyDescent="0.25"/>
    <row r="608" ht="18" x14ac:dyDescent="0.25"/>
    <row r="609" ht="18" x14ac:dyDescent="0.25"/>
    <row r="610" ht="18" x14ac:dyDescent="0.25"/>
    <row r="611" ht="18" x14ac:dyDescent="0.25"/>
    <row r="612" ht="18" x14ac:dyDescent="0.25"/>
    <row r="613" ht="18" x14ac:dyDescent="0.25"/>
    <row r="614" ht="18" x14ac:dyDescent="0.25"/>
    <row r="615" ht="18" x14ac:dyDescent="0.25"/>
    <row r="616" ht="18" x14ac:dyDescent="0.25"/>
    <row r="617" ht="18" x14ac:dyDescent="0.25"/>
    <row r="618" ht="18" x14ac:dyDescent="0.25"/>
    <row r="619" ht="18" x14ac:dyDescent="0.25"/>
    <row r="620" ht="18" x14ac:dyDescent="0.25"/>
    <row r="621" ht="18" x14ac:dyDescent="0.25"/>
    <row r="622" ht="18" x14ac:dyDescent="0.25"/>
    <row r="623" ht="18" x14ac:dyDescent="0.25"/>
    <row r="624" ht="18" x14ac:dyDescent="0.25"/>
    <row r="625" ht="18" x14ac:dyDescent="0.25"/>
    <row r="626" ht="18" x14ac:dyDescent="0.25"/>
    <row r="627" ht="18" x14ac:dyDescent="0.25"/>
    <row r="628" ht="18" x14ac:dyDescent="0.25"/>
    <row r="629" ht="18" x14ac:dyDescent="0.25"/>
    <row r="630" ht="18" x14ac:dyDescent="0.25"/>
    <row r="631" ht="18" x14ac:dyDescent="0.25"/>
    <row r="632" ht="18" x14ac:dyDescent="0.25"/>
    <row r="633" ht="18" x14ac:dyDescent="0.25"/>
    <row r="634" ht="18" x14ac:dyDescent="0.25"/>
    <row r="635" ht="18" x14ac:dyDescent="0.25"/>
    <row r="636" ht="18" x14ac:dyDescent="0.25"/>
    <row r="637" ht="18" x14ac:dyDescent="0.25"/>
    <row r="638" ht="18" x14ac:dyDescent="0.25"/>
    <row r="639" ht="18" x14ac:dyDescent="0.25"/>
    <row r="640" ht="18" x14ac:dyDescent="0.25"/>
    <row r="641" ht="18" x14ac:dyDescent="0.25"/>
    <row r="642" ht="18" x14ac:dyDescent="0.25"/>
    <row r="643" ht="18" x14ac:dyDescent="0.25"/>
    <row r="644" ht="18" x14ac:dyDescent="0.25"/>
    <row r="645" ht="18" x14ac:dyDescent="0.25"/>
    <row r="646" ht="18" x14ac:dyDescent="0.25"/>
    <row r="647" ht="18" x14ac:dyDescent="0.25"/>
    <row r="648" ht="18" x14ac:dyDescent="0.25"/>
    <row r="649" ht="18" x14ac:dyDescent="0.25"/>
    <row r="650" ht="18" x14ac:dyDescent="0.25"/>
    <row r="651" ht="18" x14ac:dyDescent="0.25"/>
    <row r="652" ht="18" x14ac:dyDescent="0.25"/>
    <row r="653" ht="18" x14ac:dyDescent="0.25"/>
    <row r="654" ht="18" x14ac:dyDescent="0.25"/>
    <row r="655" ht="18" x14ac:dyDescent="0.25"/>
    <row r="656" ht="18" x14ac:dyDescent="0.25"/>
    <row r="657" ht="18" x14ac:dyDescent="0.25"/>
    <row r="658" ht="18" x14ac:dyDescent="0.25"/>
    <row r="659" ht="18" x14ac:dyDescent="0.25"/>
    <row r="660" ht="18" x14ac:dyDescent="0.25"/>
    <row r="661" ht="18" x14ac:dyDescent="0.25"/>
    <row r="662" ht="18" x14ac:dyDescent="0.25"/>
    <row r="663" ht="18" x14ac:dyDescent="0.25"/>
    <row r="664" ht="18" x14ac:dyDescent="0.25"/>
    <row r="665" ht="18" x14ac:dyDescent="0.25"/>
    <row r="666" ht="18" x14ac:dyDescent="0.25"/>
    <row r="667" ht="18" x14ac:dyDescent="0.25"/>
    <row r="668" ht="18" x14ac:dyDescent="0.25"/>
    <row r="669" ht="18" x14ac:dyDescent="0.25"/>
    <row r="670" ht="18" x14ac:dyDescent="0.25"/>
    <row r="671" ht="18" x14ac:dyDescent="0.25"/>
    <row r="672" ht="18" x14ac:dyDescent="0.25"/>
    <row r="673" ht="18" x14ac:dyDescent="0.25"/>
    <row r="674" ht="18" x14ac:dyDescent="0.25"/>
    <row r="675" ht="18" x14ac:dyDescent="0.25"/>
    <row r="676" ht="18" x14ac:dyDescent="0.25"/>
    <row r="677" ht="18" x14ac:dyDescent="0.25"/>
    <row r="678" ht="18" x14ac:dyDescent="0.25"/>
    <row r="679" ht="18" x14ac:dyDescent="0.25"/>
    <row r="680" ht="18" x14ac:dyDescent="0.25"/>
    <row r="681" ht="18" x14ac:dyDescent="0.25"/>
    <row r="682" ht="18" x14ac:dyDescent="0.25"/>
    <row r="683" ht="18" x14ac:dyDescent="0.25"/>
    <row r="684" ht="18" x14ac:dyDescent="0.25"/>
    <row r="685" ht="18" x14ac:dyDescent="0.25"/>
    <row r="686" ht="18" x14ac:dyDescent="0.25"/>
    <row r="687" ht="18" x14ac:dyDescent="0.25"/>
    <row r="688" ht="18" x14ac:dyDescent="0.25"/>
    <row r="689" ht="18" x14ac:dyDescent="0.25"/>
    <row r="690" ht="18" x14ac:dyDescent="0.25"/>
    <row r="691" ht="18" x14ac:dyDescent="0.25"/>
    <row r="692" ht="18" x14ac:dyDescent="0.25"/>
    <row r="693" ht="18" x14ac:dyDescent="0.25"/>
    <row r="694" ht="18" x14ac:dyDescent="0.25"/>
    <row r="695" ht="18" x14ac:dyDescent="0.25"/>
    <row r="696" ht="18" x14ac:dyDescent="0.25"/>
    <row r="697" ht="18" x14ac:dyDescent="0.25"/>
    <row r="698" ht="18" x14ac:dyDescent="0.25"/>
    <row r="699" ht="18" x14ac:dyDescent="0.25"/>
    <row r="700" ht="18" x14ac:dyDescent="0.25"/>
    <row r="701" ht="18" x14ac:dyDescent="0.25"/>
    <row r="702" ht="18" x14ac:dyDescent="0.25"/>
    <row r="703" ht="18" x14ac:dyDescent="0.25"/>
    <row r="704" ht="18" x14ac:dyDescent="0.25"/>
    <row r="705" ht="18" x14ac:dyDescent="0.25"/>
    <row r="706" ht="18" x14ac:dyDescent="0.25"/>
    <row r="707" ht="18" x14ac:dyDescent="0.25"/>
    <row r="708" ht="18" x14ac:dyDescent="0.25"/>
    <row r="709" ht="18" x14ac:dyDescent="0.25"/>
    <row r="710" ht="18" x14ac:dyDescent="0.25"/>
    <row r="711" ht="18" x14ac:dyDescent="0.25"/>
    <row r="712" ht="18" x14ac:dyDescent="0.25"/>
    <row r="713" ht="18" x14ac:dyDescent="0.25"/>
    <row r="714" ht="18" x14ac:dyDescent="0.25"/>
    <row r="715" ht="18" x14ac:dyDescent="0.25"/>
    <row r="716" ht="18" x14ac:dyDescent="0.25"/>
    <row r="717" ht="18" x14ac:dyDescent="0.25"/>
    <row r="718" ht="18" x14ac:dyDescent="0.25"/>
    <row r="719" ht="18" x14ac:dyDescent="0.25"/>
    <row r="720" ht="18" x14ac:dyDescent="0.25"/>
    <row r="721" ht="18" x14ac:dyDescent="0.25"/>
    <row r="722" ht="18" x14ac:dyDescent="0.25"/>
    <row r="723" ht="18" x14ac:dyDescent="0.25"/>
    <row r="724" ht="18" x14ac:dyDescent="0.25"/>
    <row r="725" ht="18" x14ac:dyDescent="0.25"/>
    <row r="726" ht="18" x14ac:dyDescent="0.25"/>
    <row r="727" ht="18" x14ac:dyDescent="0.25"/>
    <row r="728" ht="18" x14ac:dyDescent="0.25"/>
    <row r="729" ht="18" x14ac:dyDescent="0.25"/>
    <row r="730" ht="18" x14ac:dyDescent="0.25"/>
    <row r="731" ht="18" x14ac:dyDescent="0.25"/>
    <row r="732" ht="18" x14ac:dyDescent="0.25"/>
    <row r="733" ht="18" x14ac:dyDescent="0.25"/>
    <row r="734" ht="18" x14ac:dyDescent="0.25"/>
    <row r="735" ht="18" x14ac:dyDescent="0.25"/>
    <row r="736" ht="18" x14ac:dyDescent="0.25"/>
    <row r="737" ht="18" x14ac:dyDescent="0.25"/>
    <row r="738" ht="18" x14ac:dyDescent="0.25"/>
    <row r="739" ht="18" x14ac:dyDescent="0.25"/>
    <row r="740" ht="18" x14ac:dyDescent="0.25"/>
    <row r="741" ht="18" x14ac:dyDescent="0.25"/>
    <row r="742" ht="18" x14ac:dyDescent="0.25"/>
    <row r="743" ht="18" x14ac:dyDescent="0.25"/>
    <row r="744" ht="18" x14ac:dyDescent="0.25"/>
    <row r="745" ht="18" x14ac:dyDescent="0.25"/>
    <row r="746" ht="18" x14ac:dyDescent="0.25"/>
    <row r="747" ht="18" x14ac:dyDescent="0.25"/>
    <row r="748" ht="18" x14ac:dyDescent="0.25"/>
    <row r="749" ht="18" x14ac:dyDescent="0.25"/>
    <row r="750" ht="18" x14ac:dyDescent="0.25"/>
    <row r="751" ht="18" x14ac:dyDescent="0.25"/>
    <row r="752" ht="18" x14ac:dyDescent="0.25"/>
    <row r="753" ht="18" x14ac:dyDescent="0.25"/>
    <row r="754" ht="18" x14ac:dyDescent="0.25"/>
    <row r="755" ht="18" x14ac:dyDescent="0.25"/>
    <row r="756" ht="18" x14ac:dyDescent="0.25"/>
    <row r="757" ht="18" x14ac:dyDescent="0.25"/>
    <row r="758" ht="18" x14ac:dyDescent="0.25"/>
    <row r="759" ht="18" x14ac:dyDescent="0.25"/>
    <row r="760" ht="18" x14ac:dyDescent="0.25"/>
    <row r="761" ht="18" x14ac:dyDescent="0.25"/>
    <row r="762" ht="18" x14ac:dyDescent="0.25"/>
    <row r="763" ht="18" x14ac:dyDescent="0.25"/>
    <row r="764" ht="18" x14ac:dyDescent="0.25"/>
    <row r="765" ht="18" x14ac:dyDescent="0.25"/>
    <row r="766" ht="18" x14ac:dyDescent="0.25"/>
    <row r="767" ht="18" x14ac:dyDescent="0.25"/>
    <row r="768" ht="18" x14ac:dyDescent="0.25"/>
    <row r="769" ht="18" x14ac:dyDescent="0.25"/>
    <row r="770" ht="18" x14ac:dyDescent="0.25"/>
    <row r="771" ht="18" x14ac:dyDescent="0.25"/>
    <row r="772" ht="18" x14ac:dyDescent="0.25"/>
    <row r="773" ht="18" x14ac:dyDescent="0.25"/>
    <row r="774" ht="18" x14ac:dyDescent="0.25"/>
    <row r="775" ht="18" x14ac:dyDescent="0.25"/>
    <row r="776" ht="18" x14ac:dyDescent="0.25"/>
    <row r="777" ht="18" x14ac:dyDescent="0.25"/>
    <row r="778" ht="18" x14ac:dyDescent="0.25"/>
    <row r="779" ht="18" x14ac:dyDescent="0.25"/>
    <row r="780" ht="18" x14ac:dyDescent="0.25"/>
    <row r="781" ht="18" x14ac:dyDescent="0.25"/>
    <row r="782" ht="18" x14ac:dyDescent="0.25"/>
    <row r="783" ht="18" x14ac:dyDescent="0.25"/>
    <row r="784" ht="18" x14ac:dyDescent="0.25"/>
    <row r="785" ht="18" x14ac:dyDescent="0.25"/>
    <row r="786" ht="18" x14ac:dyDescent="0.25"/>
    <row r="787" ht="18" x14ac:dyDescent="0.25"/>
    <row r="788" ht="18" x14ac:dyDescent="0.25"/>
    <row r="789" ht="18" x14ac:dyDescent="0.25"/>
    <row r="790" ht="18" x14ac:dyDescent="0.25"/>
    <row r="791" ht="18" x14ac:dyDescent="0.25"/>
    <row r="792" ht="18" x14ac:dyDescent="0.25"/>
    <row r="793" ht="18" x14ac:dyDescent="0.25"/>
    <row r="794" ht="18" x14ac:dyDescent="0.25"/>
    <row r="795" ht="18" x14ac:dyDescent="0.25"/>
    <row r="796" ht="18" x14ac:dyDescent="0.25"/>
    <row r="797" ht="18" x14ac:dyDescent="0.25"/>
    <row r="798" ht="18" x14ac:dyDescent="0.25"/>
    <row r="799" ht="18" x14ac:dyDescent="0.25"/>
    <row r="800" ht="18" x14ac:dyDescent="0.25"/>
    <row r="801" ht="18" x14ac:dyDescent="0.25"/>
    <row r="802" ht="18" x14ac:dyDescent="0.25"/>
    <row r="803" ht="18" x14ac:dyDescent="0.25"/>
    <row r="804" ht="18" x14ac:dyDescent="0.25"/>
    <row r="805" ht="18" x14ac:dyDescent="0.25"/>
    <row r="806" ht="18" x14ac:dyDescent="0.25"/>
    <row r="807" ht="18" x14ac:dyDescent="0.25"/>
    <row r="808" ht="18" x14ac:dyDescent="0.25"/>
    <row r="809" ht="18" x14ac:dyDescent="0.25"/>
    <row r="810" ht="18" x14ac:dyDescent="0.25"/>
    <row r="811" ht="18" x14ac:dyDescent="0.25"/>
    <row r="812" ht="18" x14ac:dyDescent="0.25"/>
    <row r="813" ht="18" x14ac:dyDescent="0.25"/>
    <row r="814" ht="18" x14ac:dyDescent="0.25"/>
    <row r="815" ht="18" x14ac:dyDescent="0.25"/>
    <row r="816" ht="18" x14ac:dyDescent="0.25"/>
    <row r="817" ht="18" x14ac:dyDescent="0.25"/>
    <row r="818" ht="18" x14ac:dyDescent="0.25"/>
    <row r="819" ht="18" x14ac:dyDescent="0.25"/>
    <row r="820" ht="18" x14ac:dyDescent="0.25"/>
    <row r="821" ht="18" x14ac:dyDescent="0.25"/>
    <row r="822" ht="18" x14ac:dyDescent="0.25"/>
    <row r="823" ht="18" x14ac:dyDescent="0.25"/>
    <row r="824" ht="18" x14ac:dyDescent="0.25"/>
    <row r="825" ht="18" x14ac:dyDescent="0.25"/>
    <row r="826" ht="18" x14ac:dyDescent="0.25"/>
    <row r="827" ht="18" x14ac:dyDescent="0.25"/>
    <row r="828" ht="18" x14ac:dyDescent="0.25"/>
    <row r="829" ht="18" x14ac:dyDescent="0.25"/>
    <row r="830" ht="18" x14ac:dyDescent="0.25"/>
    <row r="831" ht="18" x14ac:dyDescent="0.25"/>
    <row r="832" ht="18" x14ac:dyDescent="0.25"/>
    <row r="833" ht="18" x14ac:dyDescent="0.25"/>
    <row r="834" ht="18" x14ac:dyDescent="0.25"/>
    <row r="835" ht="18" x14ac:dyDescent="0.25"/>
    <row r="836" ht="18" x14ac:dyDescent="0.25"/>
    <row r="837" ht="18" x14ac:dyDescent="0.25"/>
    <row r="838" ht="18" x14ac:dyDescent="0.25"/>
    <row r="839" ht="18" x14ac:dyDescent="0.25"/>
    <row r="840" ht="18" x14ac:dyDescent="0.25"/>
    <row r="841" ht="18" x14ac:dyDescent="0.25"/>
    <row r="842" ht="18" x14ac:dyDescent="0.25"/>
    <row r="843" ht="18" x14ac:dyDescent="0.25"/>
    <row r="844" ht="18" x14ac:dyDescent="0.25"/>
    <row r="845" ht="18" x14ac:dyDescent="0.25"/>
    <row r="846" ht="18" x14ac:dyDescent="0.25"/>
    <row r="847" ht="18" x14ac:dyDescent="0.25"/>
    <row r="848" ht="18" x14ac:dyDescent="0.25"/>
    <row r="849" ht="18" x14ac:dyDescent="0.25"/>
    <row r="850" ht="18" x14ac:dyDescent="0.25"/>
    <row r="851" ht="18" x14ac:dyDescent="0.25"/>
    <row r="852" ht="18" x14ac:dyDescent="0.25"/>
    <row r="853" ht="18" x14ac:dyDescent="0.25"/>
    <row r="854" ht="18" x14ac:dyDescent="0.25"/>
    <row r="855" ht="18" x14ac:dyDescent="0.25"/>
    <row r="856" ht="18" x14ac:dyDescent="0.25"/>
    <row r="857" ht="18" x14ac:dyDescent="0.25"/>
    <row r="858" ht="18" x14ac:dyDescent="0.25"/>
    <row r="859" ht="18" x14ac:dyDescent="0.25"/>
    <row r="860" ht="18" x14ac:dyDescent="0.25"/>
    <row r="861" ht="18" x14ac:dyDescent="0.25"/>
    <row r="862" ht="18" x14ac:dyDescent="0.25"/>
    <row r="863" ht="18" x14ac:dyDescent="0.25"/>
    <row r="864" ht="18" x14ac:dyDescent="0.25"/>
    <row r="865" ht="18" x14ac:dyDescent="0.25"/>
    <row r="866" ht="18" x14ac:dyDescent="0.25"/>
    <row r="867" ht="18" x14ac:dyDescent="0.25"/>
    <row r="868" ht="18" x14ac:dyDescent="0.25"/>
    <row r="869" ht="18" x14ac:dyDescent="0.25"/>
    <row r="870" ht="18" x14ac:dyDescent="0.25"/>
    <row r="871" ht="18" x14ac:dyDescent="0.25"/>
    <row r="872" ht="18" x14ac:dyDescent="0.25"/>
    <row r="873" ht="18" x14ac:dyDescent="0.25"/>
    <row r="874" ht="18" x14ac:dyDescent="0.25"/>
    <row r="875" ht="18" x14ac:dyDescent="0.25"/>
    <row r="876" ht="18" x14ac:dyDescent="0.25"/>
    <row r="877" ht="18" x14ac:dyDescent="0.25"/>
    <row r="878" ht="18" x14ac:dyDescent="0.25"/>
    <row r="879" ht="18" x14ac:dyDescent="0.25"/>
    <row r="880" ht="18" x14ac:dyDescent="0.25"/>
    <row r="881" ht="18" x14ac:dyDescent="0.25"/>
    <row r="882" ht="18" x14ac:dyDescent="0.25"/>
    <row r="883" ht="18" x14ac:dyDescent="0.25"/>
    <row r="884" ht="18" x14ac:dyDescent="0.25"/>
    <row r="885" ht="18" x14ac:dyDescent="0.25"/>
    <row r="886" ht="18" x14ac:dyDescent="0.25"/>
    <row r="887" ht="18" x14ac:dyDescent="0.25"/>
    <row r="888" ht="18" x14ac:dyDescent="0.25"/>
    <row r="889" ht="18" x14ac:dyDescent="0.25"/>
    <row r="890" ht="18" x14ac:dyDescent="0.25"/>
    <row r="891" ht="18" x14ac:dyDescent="0.25"/>
    <row r="892" ht="18" x14ac:dyDescent="0.25"/>
    <row r="893" ht="18" x14ac:dyDescent="0.25"/>
    <row r="894" ht="18" x14ac:dyDescent="0.25"/>
    <row r="895" ht="18" x14ac:dyDescent="0.25"/>
    <row r="896" ht="18" x14ac:dyDescent="0.25"/>
    <row r="897" ht="18" x14ac:dyDescent="0.25"/>
    <row r="898" ht="18" x14ac:dyDescent="0.25"/>
    <row r="899" ht="18" x14ac:dyDescent="0.25"/>
    <row r="900" ht="18" x14ac:dyDescent="0.25"/>
    <row r="901" ht="18" x14ac:dyDescent="0.25"/>
    <row r="902" ht="18" x14ac:dyDescent="0.25"/>
    <row r="903" ht="18" x14ac:dyDescent="0.25"/>
    <row r="904" ht="18" x14ac:dyDescent="0.25"/>
    <row r="905" ht="18" x14ac:dyDescent="0.25"/>
    <row r="906" ht="18" x14ac:dyDescent="0.25"/>
    <row r="907" ht="18" x14ac:dyDescent="0.25"/>
    <row r="908" ht="18" x14ac:dyDescent="0.25"/>
    <row r="909" ht="18" x14ac:dyDescent="0.25"/>
    <row r="910" ht="18" x14ac:dyDescent="0.25"/>
    <row r="911" ht="18" x14ac:dyDescent="0.25"/>
    <row r="912" ht="18" x14ac:dyDescent="0.25"/>
    <row r="913" ht="18" x14ac:dyDescent="0.25"/>
    <row r="914" ht="18" x14ac:dyDescent="0.25"/>
    <row r="915" ht="18" x14ac:dyDescent="0.25"/>
    <row r="916" ht="18" x14ac:dyDescent="0.25"/>
    <row r="917" ht="18" x14ac:dyDescent="0.25"/>
    <row r="918" ht="18" x14ac:dyDescent="0.25"/>
    <row r="919" ht="18" x14ac:dyDescent="0.25"/>
    <row r="920" ht="18" x14ac:dyDescent="0.25"/>
    <row r="921" ht="18" x14ac:dyDescent="0.25"/>
    <row r="922" ht="18" x14ac:dyDescent="0.25"/>
    <row r="923" ht="18" x14ac:dyDescent="0.25"/>
    <row r="924" ht="18" x14ac:dyDescent="0.25"/>
    <row r="925" ht="18" x14ac:dyDescent="0.25"/>
    <row r="926" ht="18" x14ac:dyDescent="0.25"/>
    <row r="927" ht="18" x14ac:dyDescent="0.25"/>
    <row r="928" ht="18" x14ac:dyDescent="0.25"/>
    <row r="929" ht="18" x14ac:dyDescent="0.25"/>
    <row r="930" ht="18" x14ac:dyDescent="0.25"/>
    <row r="931" ht="18" x14ac:dyDescent="0.25"/>
    <row r="932" ht="18" x14ac:dyDescent="0.25"/>
    <row r="933" ht="18" x14ac:dyDescent="0.25"/>
    <row r="934" ht="18" x14ac:dyDescent="0.25"/>
    <row r="935" ht="18" x14ac:dyDescent="0.25"/>
    <row r="936" ht="18" x14ac:dyDescent="0.25"/>
    <row r="937" ht="18" x14ac:dyDescent="0.25"/>
    <row r="938" ht="18" x14ac:dyDescent="0.25"/>
    <row r="939" ht="18" x14ac:dyDescent="0.25"/>
    <row r="940" ht="18" x14ac:dyDescent="0.25"/>
    <row r="941" ht="18" x14ac:dyDescent="0.25"/>
    <row r="942" ht="18" x14ac:dyDescent="0.25"/>
    <row r="943" ht="18" x14ac:dyDescent="0.25"/>
    <row r="944" ht="18" x14ac:dyDescent="0.25"/>
    <row r="945" ht="18" x14ac:dyDescent="0.25"/>
    <row r="946" ht="18" x14ac:dyDescent="0.25"/>
    <row r="947" ht="18" x14ac:dyDescent="0.25"/>
    <row r="948" ht="18" x14ac:dyDescent="0.25"/>
    <row r="949" ht="18" x14ac:dyDescent="0.25"/>
    <row r="950" ht="18" x14ac:dyDescent="0.25"/>
    <row r="951" ht="18" x14ac:dyDescent="0.25"/>
    <row r="952" ht="18" x14ac:dyDescent="0.25"/>
    <row r="953" ht="18" x14ac:dyDescent="0.25"/>
    <row r="954" ht="18" x14ac:dyDescent="0.25"/>
    <row r="955" ht="18" x14ac:dyDescent="0.25"/>
    <row r="956" ht="18" x14ac:dyDescent="0.25"/>
    <row r="957" ht="18" x14ac:dyDescent="0.25"/>
    <row r="958" ht="18" x14ac:dyDescent="0.25"/>
    <row r="959" ht="18" x14ac:dyDescent="0.25"/>
    <row r="960" ht="18" x14ac:dyDescent="0.25"/>
    <row r="961" ht="18" x14ac:dyDescent="0.25"/>
    <row r="962" ht="18" x14ac:dyDescent="0.25"/>
    <row r="963" ht="18" x14ac:dyDescent="0.25"/>
    <row r="964" ht="18" x14ac:dyDescent="0.25"/>
    <row r="965" ht="18" x14ac:dyDescent="0.25"/>
    <row r="966" ht="18" x14ac:dyDescent="0.25"/>
    <row r="967" ht="18" x14ac:dyDescent="0.25"/>
    <row r="968" ht="18" x14ac:dyDescent="0.25"/>
    <row r="969" ht="18" x14ac:dyDescent="0.25"/>
    <row r="970" ht="18" x14ac:dyDescent="0.25"/>
    <row r="971" ht="18" x14ac:dyDescent="0.25"/>
    <row r="972" ht="18" x14ac:dyDescent="0.25"/>
    <row r="973" ht="18" x14ac:dyDescent="0.25"/>
    <row r="974" ht="18" x14ac:dyDescent="0.25"/>
    <row r="975" ht="18" x14ac:dyDescent="0.25"/>
    <row r="976" ht="18" x14ac:dyDescent="0.25"/>
    <row r="977" ht="18" x14ac:dyDescent="0.25"/>
    <row r="978" ht="18" x14ac:dyDescent="0.25"/>
    <row r="979" ht="18" x14ac:dyDescent="0.25"/>
    <row r="980" ht="18" x14ac:dyDescent="0.25"/>
    <row r="981" ht="18" x14ac:dyDescent="0.25"/>
    <row r="982" ht="18" x14ac:dyDescent="0.25"/>
    <row r="983" ht="18" x14ac:dyDescent="0.25"/>
  </sheetData>
  <pageMargins left="1" right="1" top="1" bottom="1" header="0.5" footer="0.5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FD76-1CE1-4398-865F-BA03506B11B0}">
  <sheetPr codeName="Sheet3">
    <tabColor theme="4" tint="0.59999389629810485"/>
  </sheetPr>
  <dimension ref="B1:K66"/>
  <sheetViews>
    <sheetView workbookViewId="0">
      <selection activeCell="F23" sqref="F23"/>
    </sheetView>
  </sheetViews>
  <sheetFormatPr defaultColWidth="13.7109375" defaultRowHeight="15" x14ac:dyDescent="0.25"/>
  <cols>
    <col min="1" max="1" width="2.7109375" style="1" customWidth="1"/>
    <col min="2" max="2" width="20.7109375" style="1" customWidth="1"/>
    <col min="3" max="3" width="3" style="1" customWidth="1"/>
    <col min="4" max="4" width="13.28515625" style="1" customWidth="1"/>
    <col min="5" max="5" width="11.42578125" style="57" customWidth="1"/>
    <col min="6" max="7" width="11.42578125" style="49" customWidth="1"/>
    <col min="8" max="11" width="11.42578125" style="57" customWidth="1"/>
    <col min="12" max="220" width="13.7109375" style="1"/>
    <col min="221" max="221" width="2.7109375" style="1" customWidth="1"/>
    <col min="222" max="222" width="20.7109375" style="1" customWidth="1"/>
    <col min="223" max="223" width="3" style="1" customWidth="1"/>
    <col min="224" max="224" width="0" style="1" hidden="1" customWidth="1"/>
    <col min="225" max="227" width="11.42578125" style="1" customWidth="1"/>
    <col min="228" max="228" width="0" style="1" hidden="1" customWidth="1"/>
    <col min="229" max="250" width="11.42578125" style="1" customWidth="1"/>
    <col min="251" max="251" width="0" style="1" hidden="1" customWidth="1"/>
    <col min="252" max="257" width="11.42578125" style="1" customWidth="1"/>
    <col min="258" max="258" width="11.7109375" style="1" customWidth="1"/>
    <col min="259" max="259" width="11.5703125" style="1" customWidth="1"/>
    <col min="260" max="261" width="11.42578125" style="1" customWidth="1"/>
    <col min="262" max="262" width="12" style="1" customWidth="1"/>
    <col min="263" max="263" width="11.42578125" style="1" customWidth="1"/>
    <col min="264" max="264" width="11.5703125" style="1" customWidth="1"/>
    <col min="265" max="265" width="12.28515625" style="1" customWidth="1"/>
    <col min="266" max="266" width="8.28515625" style="1" customWidth="1"/>
    <col min="267" max="476" width="13.7109375" style="1"/>
    <col min="477" max="477" width="2.7109375" style="1" customWidth="1"/>
    <col min="478" max="478" width="20.7109375" style="1" customWidth="1"/>
    <col min="479" max="479" width="3" style="1" customWidth="1"/>
    <col min="480" max="480" width="0" style="1" hidden="1" customWidth="1"/>
    <col min="481" max="483" width="11.42578125" style="1" customWidth="1"/>
    <col min="484" max="484" width="0" style="1" hidden="1" customWidth="1"/>
    <col min="485" max="506" width="11.42578125" style="1" customWidth="1"/>
    <col min="507" max="507" width="0" style="1" hidden="1" customWidth="1"/>
    <col min="508" max="513" width="11.42578125" style="1" customWidth="1"/>
    <col min="514" max="514" width="11.7109375" style="1" customWidth="1"/>
    <col min="515" max="515" width="11.5703125" style="1" customWidth="1"/>
    <col min="516" max="517" width="11.42578125" style="1" customWidth="1"/>
    <col min="518" max="518" width="12" style="1" customWidth="1"/>
    <col min="519" max="519" width="11.42578125" style="1" customWidth="1"/>
    <col min="520" max="520" width="11.5703125" style="1" customWidth="1"/>
    <col min="521" max="521" width="12.28515625" style="1" customWidth="1"/>
    <col min="522" max="522" width="8.28515625" style="1" customWidth="1"/>
    <col min="523" max="732" width="13.7109375" style="1"/>
    <col min="733" max="733" width="2.7109375" style="1" customWidth="1"/>
    <col min="734" max="734" width="20.7109375" style="1" customWidth="1"/>
    <col min="735" max="735" width="3" style="1" customWidth="1"/>
    <col min="736" max="736" width="0" style="1" hidden="1" customWidth="1"/>
    <col min="737" max="739" width="11.42578125" style="1" customWidth="1"/>
    <col min="740" max="740" width="0" style="1" hidden="1" customWidth="1"/>
    <col min="741" max="762" width="11.42578125" style="1" customWidth="1"/>
    <col min="763" max="763" width="0" style="1" hidden="1" customWidth="1"/>
    <col min="764" max="769" width="11.42578125" style="1" customWidth="1"/>
    <col min="770" max="770" width="11.7109375" style="1" customWidth="1"/>
    <col min="771" max="771" width="11.5703125" style="1" customWidth="1"/>
    <col min="772" max="773" width="11.42578125" style="1" customWidth="1"/>
    <col min="774" max="774" width="12" style="1" customWidth="1"/>
    <col min="775" max="775" width="11.42578125" style="1" customWidth="1"/>
    <col min="776" max="776" width="11.5703125" style="1" customWidth="1"/>
    <col min="777" max="777" width="12.28515625" style="1" customWidth="1"/>
    <col min="778" max="778" width="8.28515625" style="1" customWidth="1"/>
    <col min="779" max="988" width="13.7109375" style="1"/>
    <col min="989" max="989" width="2.7109375" style="1" customWidth="1"/>
    <col min="990" max="990" width="20.7109375" style="1" customWidth="1"/>
    <col min="991" max="991" width="3" style="1" customWidth="1"/>
    <col min="992" max="992" width="0" style="1" hidden="1" customWidth="1"/>
    <col min="993" max="995" width="11.42578125" style="1" customWidth="1"/>
    <col min="996" max="996" width="0" style="1" hidden="1" customWidth="1"/>
    <col min="997" max="1018" width="11.42578125" style="1" customWidth="1"/>
    <col min="1019" max="1019" width="0" style="1" hidden="1" customWidth="1"/>
    <col min="1020" max="1025" width="11.42578125" style="1" customWidth="1"/>
    <col min="1026" max="1026" width="11.7109375" style="1" customWidth="1"/>
    <col min="1027" max="1027" width="11.5703125" style="1" customWidth="1"/>
    <col min="1028" max="1029" width="11.42578125" style="1" customWidth="1"/>
    <col min="1030" max="1030" width="12" style="1" customWidth="1"/>
    <col min="1031" max="1031" width="11.42578125" style="1" customWidth="1"/>
    <col min="1032" max="1032" width="11.5703125" style="1" customWidth="1"/>
    <col min="1033" max="1033" width="12.28515625" style="1" customWidth="1"/>
    <col min="1034" max="1034" width="8.28515625" style="1" customWidth="1"/>
    <col min="1035" max="1244" width="13.7109375" style="1"/>
    <col min="1245" max="1245" width="2.7109375" style="1" customWidth="1"/>
    <col min="1246" max="1246" width="20.7109375" style="1" customWidth="1"/>
    <col min="1247" max="1247" width="3" style="1" customWidth="1"/>
    <col min="1248" max="1248" width="0" style="1" hidden="1" customWidth="1"/>
    <col min="1249" max="1251" width="11.42578125" style="1" customWidth="1"/>
    <col min="1252" max="1252" width="0" style="1" hidden="1" customWidth="1"/>
    <col min="1253" max="1274" width="11.42578125" style="1" customWidth="1"/>
    <col min="1275" max="1275" width="0" style="1" hidden="1" customWidth="1"/>
    <col min="1276" max="1281" width="11.42578125" style="1" customWidth="1"/>
    <col min="1282" max="1282" width="11.7109375" style="1" customWidth="1"/>
    <col min="1283" max="1283" width="11.5703125" style="1" customWidth="1"/>
    <col min="1284" max="1285" width="11.42578125" style="1" customWidth="1"/>
    <col min="1286" max="1286" width="12" style="1" customWidth="1"/>
    <col min="1287" max="1287" width="11.42578125" style="1" customWidth="1"/>
    <col min="1288" max="1288" width="11.5703125" style="1" customWidth="1"/>
    <col min="1289" max="1289" width="12.28515625" style="1" customWidth="1"/>
    <col min="1290" max="1290" width="8.28515625" style="1" customWidth="1"/>
    <col min="1291" max="1500" width="13.7109375" style="1"/>
    <col min="1501" max="1501" width="2.7109375" style="1" customWidth="1"/>
    <col min="1502" max="1502" width="20.7109375" style="1" customWidth="1"/>
    <col min="1503" max="1503" width="3" style="1" customWidth="1"/>
    <col min="1504" max="1504" width="0" style="1" hidden="1" customWidth="1"/>
    <col min="1505" max="1507" width="11.42578125" style="1" customWidth="1"/>
    <col min="1508" max="1508" width="0" style="1" hidden="1" customWidth="1"/>
    <col min="1509" max="1530" width="11.42578125" style="1" customWidth="1"/>
    <col min="1531" max="1531" width="0" style="1" hidden="1" customWidth="1"/>
    <col min="1532" max="1537" width="11.42578125" style="1" customWidth="1"/>
    <col min="1538" max="1538" width="11.7109375" style="1" customWidth="1"/>
    <col min="1539" max="1539" width="11.5703125" style="1" customWidth="1"/>
    <col min="1540" max="1541" width="11.42578125" style="1" customWidth="1"/>
    <col min="1542" max="1542" width="12" style="1" customWidth="1"/>
    <col min="1543" max="1543" width="11.42578125" style="1" customWidth="1"/>
    <col min="1544" max="1544" width="11.5703125" style="1" customWidth="1"/>
    <col min="1545" max="1545" width="12.28515625" style="1" customWidth="1"/>
    <col min="1546" max="1546" width="8.28515625" style="1" customWidth="1"/>
    <col min="1547" max="1756" width="13.7109375" style="1"/>
    <col min="1757" max="1757" width="2.7109375" style="1" customWidth="1"/>
    <col min="1758" max="1758" width="20.7109375" style="1" customWidth="1"/>
    <col min="1759" max="1759" width="3" style="1" customWidth="1"/>
    <col min="1760" max="1760" width="0" style="1" hidden="1" customWidth="1"/>
    <col min="1761" max="1763" width="11.42578125" style="1" customWidth="1"/>
    <col min="1764" max="1764" width="0" style="1" hidden="1" customWidth="1"/>
    <col min="1765" max="1786" width="11.42578125" style="1" customWidth="1"/>
    <col min="1787" max="1787" width="0" style="1" hidden="1" customWidth="1"/>
    <col min="1788" max="1793" width="11.42578125" style="1" customWidth="1"/>
    <col min="1794" max="1794" width="11.7109375" style="1" customWidth="1"/>
    <col min="1795" max="1795" width="11.5703125" style="1" customWidth="1"/>
    <col min="1796" max="1797" width="11.42578125" style="1" customWidth="1"/>
    <col min="1798" max="1798" width="12" style="1" customWidth="1"/>
    <col min="1799" max="1799" width="11.42578125" style="1" customWidth="1"/>
    <col min="1800" max="1800" width="11.5703125" style="1" customWidth="1"/>
    <col min="1801" max="1801" width="12.28515625" style="1" customWidth="1"/>
    <col min="1802" max="1802" width="8.28515625" style="1" customWidth="1"/>
    <col min="1803" max="2012" width="13.7109375" style="1"/>
    <col min="2013" max="2013" width="2.7109375" style="1" customWidth="1"/>
    <col min="2014" max="2014" width="20.7109375" style="1" customWidth="1"/>
    <col min="2015" max="2015" width="3" style="1" customWidth="1"/>
    <col min="2016" max="2016" width="0" style="1" hidden="1" customWidth="1"/>
    <col min="2017" max="2019" width="11.42578125" style="1" customWidth="1"/>
    <col min="2020" max="2020" width="0" style="1" hidden="1" customWidth="1"/>
    <col min="2021" max="2042" width="11.42578125" style="1" customWidth="1"/>
    <col min="2043" max="2043" width="0" style="1" hidden="1" customWidth="1"/>
    <col min="2044" max="2049" width="11.42578125" style="1" customWidth="1"/>
    <col min="2050" max="2050" width="11.7109375" style="1" customWidth="1"/>
    <col min="2051" max="2051" width="11.5703125" style="1" customWidth="1"/>
    <col min="2052" max="2053" width="11.42578125" style="1" customWidth="1"/>
    <col min="2054" max="2054" width="12" style="1" customWidth="1"/>
    <col min="2055" max="2055" width="11.42578125" style="1" customWidth="1"/>
    <col min="2056" max="2056" width="11.5703125" style="1" customWidth="1"/>
    <col min="2057" max="2057" width="12.28515625" style="1" customWidth="1"/>
    <col min="2058" max="2058" width="8.28515625" style="1" customWidth="1"/>
    <col min="2059" max="2268" width="13.7109375" style="1"/>
    <col min="2269" max="2269" width="2.7109375" style="1" customWidth="1"/>
    <col min="2270" max="2270" width="20.7109375" style="1" customWidth="1"/>
    <col min="2271" max="2271" width="3" style="1" customWidth="1"/>
    <col min="2272" max="2272" width="0" style="1" hidden="1" customWidth="1"/>
    <col min="2273" max="2275" width="11.42578125" style="1" customWidth="1"/>
    <col min="2276" max="2276" width="0" style="1" hidden="1" customWidth="1"/>
    <col min="2277" max="2298" width="11.42578125" style="1" customWidth="1"/>
    <col min="2299" max="2299" width="0" style="1" hidden="1" customWidth="1"/>
    <col min="2300" max="2305" width="11.42578125" style="1" customWidth="1"/>
    <col min="2306" max="2306" width="11.7109375" style="1" customWidth="1"/>
    <col min="2307" max="2307" width="11.5703125" style="1" customWidth="1"/>
    <col min="2308" max="2309" width="11.42578125" style="1" customWidth="1"/>
    <col min="2310" max="2310" width="12" style="1" customWidth="1"/>
    <col min="2311" max="2311" width="11.42578125" style="1" customWidth="1"/>
    <col min="2312" max="2312" width="11.5703125" style="1" customWidth="1"/>
    <col min="2313" max="2313" width="12.28515625" style="1" customWidth="1"/>
    <col min="2314" max="2314" width="8.28515625" style="1" customWidth="1"/>
    <col min="2315" max="2524" width="13.7109375" style="1"/>
    <col min="2525" max="2525" width="2.7109375" style="1" customWidth="1"/>
    <col min="2526" max="2526" width="20.7109375" style="1" customWidth="1"/>
    <col min="2527" max="2527" width="3" style="1" customWidth="1"/>
    <col min="2528" max="2528" width="0" style="1" hidden="1" customWidth="1"/>
    <col min="2529" max="2531" width="11.42578125" style="1" customWidth="1"/>
    <col min="2532" max="2532" width="0" style="1" hidden="1" customWidth="1"/>
    <col min="2533" max="2554" width="11.42578125" style="1" customWidth="1"/>
    <col min="2555" max="2555" width="0" style="1" hidden="1" customWidth="1"/>
    <col min="2556" max="2561" width="11.42578125" style="1" customWidth="1"/>
    <col min="2562" max="2562" width="11.7109375" style="1" customWidth="1"/>
    <col min="2563" max="2563" width="11.5703125" style="1" customWidth="1"/>
    <col min="2564" max="2565" width="11.42578125" style="1" customWidth="1"/>
    <col min="2566" max="2566" width="12" style="1" customWidth="1"/>
    <col min="2567" max="2567" width="11.42578125" style="1" customWidth="1"/>
    <col min="2568" max="2568" width="11.5703125" style="1" customWidth="1"/>
    <col min="2569" max="2569" width="12.28515625" style="1" customWidth="1"/>
    <col min="2570" max="2570" width="8.28515625" style="1" customWidth="1"/>
    <col min="2571" max="2780" width="13.7109375" style="1"/>
    <col min="2781" max="2781" width="2.7109375" style="1" customWidth="1"/>
    <col min="2782" max="2782" width="20.7109375" style="1" customWidth="1"/>
    <col min="2783" max="2783" width="3" style="1" customWidth="1"/>
    <col min="2784" max="2784" width="0" style="1" hidden="1" customWidth="1"/>
    <col min="2785" max="2787" width="11.42578125" style="1" customWidth="1"/>
    <col min="2788" max="2788" width="0" style="1" hidden="1" customWidth="1"/>
    <col min="2789" max="2810" width="11.42578125" style="1" customWidth="1"/>
    <col min="2811" max="2811" width="0" style="1" hidden="1" customWidth="1"/>
    <col min="2812" max="2817" width="11.42578125" style="1" customWidth="1"/>
    <col min="2818" max="2818" width="11.7109375" style="1" customWidth="1"/>
    <col min="2819" max="2819" width="11.5703125" style="1" customWidth="1"/>
    <col min="2820" max="2821" width="11.42578125" style="1" customWidth="1"/>
    <col min="2822" max="2822" width="12" style="1" customWidth="1"/>
    <col min="2823" max="2823" width="11.42578125" style="1" customWidth="1"/>
    <col min="2824" max="2824" width="11.5703125" style="1" customWidth="1"/>
    <col min="2825" max="2825" width="12.28515625" style="1" customWidth="1"/>
    <col min="2826" max="2826" width="8.28515625" style="1" customWidth="1"/>
    <col min="2827" max="3036" width="13.7109375" style="1"/>
    <col min="3037" max="3037" width="2.7109375" style="1" customWidth="1"/>
    <col min="3038" max="3038" width="20.7109375" style="1" customWidth="1"/>
    <col min="3039" max="3039" width="3" style="1" customWidth="1"/>
    <col min="3040" max="3040" width="0" style="1" hidden="1" customWidth="1"/>
    <col min="3041" max="3043" width="11.42578125" style="1" customWidth="1"/>
    <col min="3044" max="3044" width="0" style="1" hidden="1" customWidth="1"/>
    <col min="3045" max="3066" width="11.42578125" style="1" customWidth="1"/>
    <col min="3067" max="3067" width="0" style="1" hidden="1" customWidth="1"/>
    <col min="3068" max="3073" width="11.42578125" style="1" customWidth="1"/>
    <col min="3074" max="3074" width="11.7109375" style="1" customWidth="1"/>
    <col min="3075" max="3075" width="11.5703125" style="1" customWidth="1"/>
    <col min="3076" max="3077" width="11.42578125" style="1" customWidth="1"/>
    <col min="3078" max="3078" width="12" style="1" customWidth="1"/>
    <col min="3079" max="3079" width="11.42578125" style="1" customWidth="1"/>
    <col min="3080" max="3080" width="11.5703125" style="1" customWidth="1"/>
    <col min="3081" max="3081" width="12.28515625" style="1" customWidth="1"/>
    <col min="3082" max="3082" width="8.28515625" style="1" customWidth="1"/>
    <col min="3083" max="3292" width="13.7109375" style="1"/>
    <col min="3293" max="3293" width="2.7109375" style="1" customWidth="1"/>
    <col min="3294" max="3294" width="20.7109375" style="1" customWidth="1"/>
    <col min="3295" max="3295" width="3" style="1" customWidth="1"/>
    <col min="3296" max="3296" width="0" style="1" hidden="1" customWidth="1"/>
    <col min="3297" max="3299" width="11.42578125" style="1" customWidth="1"/>
    <col min="3300" max="3300" width="0" style="1" hidden="1" customWidth="1"/>
    <col min="3301" max="3322" width="11.42578125" style="1" customWidth="1"/>
    <col min="3323" max="3323" width="0" style="1" hidden="1" customWidth="1"/>
    <col min="3324" max="3329" width="11.42578125" style="1" customWidth="1"/>
    <col min="3330" max="3330" width="11.7109375" style="1" customWidth="1"/>
    <col min="3331" max="3331" width="11.5703125" style="1" customWidth="1"/>
    <col min="3332" max="3333" width="11.42578125" style="1" customWidth="1"/>
    <col min="3334" max="3334" width="12" style="1" customWidth="1"/>
    <col min="3335" max="3335" width="11.42578125" style="1" customWidth="1"/>
    <col min="3336" max="3336" width="11.5703125" style="1" customWidth="1"/>
    <col min="3337" max="3337" width="12.28515625" style="1" customWidth="1"/>
    <col min="3338" max="3338" width="8.28515625" style="1" customWidth="1"/>
    <col min="3339" max="3548" width="13.7109375" style="1"/>
    <col min="3549" max="3549" width="2.7109375" style="1" customWidth="1"/>
    <col min="3550" max="3550" width="20.7109375" style="1" customWidth="1"/>
    <col min="3551" max="3551" width="3" style="1" customWidth="1"/>
    <col min="3552" max="3552" width="0" style="1" hidden="1" customWidth="1"/>
    <col min="3553" max="3555" width="11.42578125" style="1" customWidth="1"/>
    <col min="3556" max="3556" width="0" style="1" hidden="1" customWidth="1"/>
    <col min="3557" max="3578" width="11.42578125" style="1" customWidth="1"/>
    <col min="3579" max="3579" width="0" style="1" hidden="1" customWidth="1"/>
    <col min="3580" max="3585" width="11.42578125" style="1" customWidth="1"/>
    <col min="3586" max="3586" width="11.7109375" style="1" customWidth="1"/>
    <col min="3587" max="3587" width="11.5703125" style="1" customWidth="1"/>
    <col min="3588" max="3589" width="11.42578125" style="1" customWidth="1"/>
    <col min="3590" max="3590" width="12" style="1" customWidth="1"/>
    <col min="3591" max="3591" width="11.42578125" style="1" customWidth="1"/>
    <col min="3592" max="3592" width="11.5703125" style="1" customWidth="1"/>
    <col min="3593" max="3593" width="12.28515625" style="1" customWidth="1"/>
    <col min="3594" max="3594" width="8.28515625" style="1" customWidth="1"/>
    <col min="3595" max="3804" width="13.7109375" style="1"/>
    <col min="3805" max="3805" width="2.7109375" style="1" customWidth="1"/>
    <col min="3806" max="3806" width="20.7109375" style="1" customWidth="1"/>
    <col min="3807" max="3807" width="3" style="1" customWidth="1"/>
    <col min="3808" max="3808" width="0" style="1" hidden="1" customWidth="1"/>
    <col min="3809" max="3811" width="11.42578125" style="1" customWidth="1"/>
    <col min="3812" max="3812" width="0" style="1" hidden="1" customWidth="1"/>
    <col min="3813" max="3834" width="11.42578125" style="1" customWidth="1"/>
    <col min="3835" max="3835" width="0" style="1" hidden="1" customWidth="1"/>
    <col min="3836" max="3841" width="11.42578125" style="1" customWidth="1"/>
    <col min="3842" max="3842" width="11.7109375" style="1" customWidth="1"/>
    <col min="3843" max="3843" width="11.5703125" style="1" customWidth="1"/>
    <col min="3844" max="3845" width="11.42578125" style="1" customWidth="1"/>
    <col min="3846" max="3846" width="12" style="1" customWidth="1"/>
    <col min="3847" max="3847" width="11.42578125" style="1" customWidth="1"/>
    <col min="3848" max="3848" width="11.5703125" style="1" customWidth="1"/>
    <col min="3849" max="3849" width="12.28515625" style="1" customWidth="1"/>
    <col min="3850" max="3850" width="8.28515625" style="1" customWidth="1"/>
    <col min="3851" max="4060" width="13.7109375" style="1"/>
    <col min="4061" max="4061" width="2.7109375" style="1" customWidth="1"/>
    <col min="4062" max="4062" width="20.7109375" style="1" customWidth="1"/>
    <col min="4063" max="4063" width="3" style="1" customWidth="1"/>
    <col min="4064" max="4064" width="0" style="1" hidden="1" customWidth="1"/>
    <col min="4065" max="4067" width="11.42578125" style="1" customWidth="1"/>
    <col min="4068" max="4068" width="0" style="1" hidden="1" customWidth="1"/>
    <col min="4069" max="4090" width="11.42578125" style="1" customWidth="1"/>
    <col min="4091" max="4091" width="0" style="1" hidden="1" customWidth="1"/>
    <col min="4092" max="4097" width="11.42578125" style="1" customWidth="1"/>
    <col min="4098" max="4098" width="11.7109375" style="1" customWidth="1"/>
    <col min="4099" max="4099" width="11.5703125" style="1" customWidth="1"/>
    <col min="4100" max="4101" width="11.42578125" style="1" customWidth="1"/>
    <col min="4102" max="4102" width="12" style="1" customWidth="1"/>
    <col min="4103" max="4103" width="11.42578125" style="1" customWidth="1"/>
    <col min="4104" max="4104" width="11.5703125" style="1" customWidth="1"/>
    <col min="4105" max="4105" width="12.28515625" style="1" customWidth="1"/>
    <col min="4106" max="4106" width="8.28515625" style="1" customWidth="1"/>
    <col min="4107" max="4316" width="13.7109375" style="1"/>
    <col min="4317" max="4317" width="2.7109375" style="1" customWidth="1"/>
    <col min="4318" max="4318" width="20.7109375" style="1" customWidth="1"/>
    <col min="4319" max="4319" width="3" style="1" customWidth="1"/>
    <col min="4320" max="4320" width="0" style="1" hidden="1" customWidth="1"/>
    <col min="4321" max="4323" width="11.42578125" style="1" customWidth="1"/>
    <col min="4324" max="4324" width="0" style="1" hidden="1" customWidth="1"/>
    <col min="4325" max="4346" width="11.42578125" style="1" customWidth="1"/>
    <col min="4347" max="4347" width="0" style="1" hidden="1" customWidth="1"/>
    <col min="4348" max="4353" width="11.42578125" style="1" customWidth="1"/>
    <col min="4354" max="4354" width="11.7109375" style="1" customWidth="1"/>
    <col min="4355" max="4355" width="11.5703125" style="1" customWidth="1"/>
    <col min="4356" max="4357" width="11.42578125" style="1" customWidth="1"/>
    <col min="4358" max="4358" width="12" style="1" customWidth="1"/>
    <col min="4359" max="4359" width="11.42578125" style="1" customWidth="1"/>
    <col min="4360" max="4360" width="11.5703125" style="1" customWidth="1"/>
    <col min="4361" max="4361" width="12.28515625" style="1" customWidth="1"/>
    <col min="4362" max="4362" width="8.28515625" style="1" customWidth="1"/>
    <col min="4363" max="4572" width="13.7109375" style="1"/>
    <col min="4573" max="4573" width="2.7109375" style="1" customWidth="1"/>
    <col min="4574" max="4574" width="20.7109375" style="1" customWidth="1"/>
    <col min="4575" max="4575" width="3" style="1" customWidth="1"/>
    <col min="4576" max="4576" width="0" style="1" hidden="1" customWidth="1"/>
    <col min="4577" max="4579" width="11.42578125" style="1" customWidth="1"/>
    <col min="4580" max="4580" width="0" style="1" hidden="1" customWidth="1"/>
    <col min="4581" max="4602" width="11.42578125" style="1" customWidth="1"/>
    <col min="4603" max="4603" width="0" style="1" hidden="1" customWidth="1"/>
    <col min="4604" max="4609" width="11.42578125" style="1" customWidth="1"/>
    <col min="4610" max="4610" width="11.7109375" style="1" customWidth="1"/>
    <col min="4611" max="4611" width="11.5703125" style="1" customWidth="1"/>
    <col min="4612" max="4613" width="11.42578125" style="1" customWidth="1"/>
    <col min="4614" max="4614" width="12" style="1" customWidth="1"/>
    <col min="4615" max="4615" width="11.42578125" style="1" customWidth="1"/>
    <col min="4616" max="4616" width="11.5703125" style="1" customWidth="1"/>
    <col min="4617" max="4617" width="12.28515625" style="1" customWidth="1"/>
    <col min="4618" max="4618" width="8.28515625" style="1" customWidth="1"/>
    <col min="4619" max="4828" width="13.7109375" style="1"/>
    <col min="4829" max="4829" width="2.7109375" style="1" customWidth="1"/>
    <col min="4830" max="4830" width="20.7109375" style="1" customWidth="1"/>
    <col min="4831" max="4831" width="3" style="1" customWidth="1"/>
    <col min="4832" max="4832" width="0" style="1" hidden="1" customWidth="1"/>
    <col min="4833" max="4835" width="11.42578125" style="1" customWidth="1"/>
    <col min="4836" max="4836" width="0" style="1" hidden="1" customWidth="1"/>
    <col min="4837" max="4858" width="11.42578125" style="1" customWidth="1"/>
    <col min="4859" max="4859" width="0" style="1" hidden="1" customWidth="1"/>
    <col min="4860" max="4865" width="11.42578125" style="1" customWidth="1"/>
    <col min="4866" max="4866" width="11.7109375" style="1" customWidth="1"/>
    <col min="4867" max="4867" width="11.5703125" style="1" customWidth="1"/>
    <col min="4868" max="4869" width="11.42578125" style="1" customWidth="1"/>
    <col min="4870" max="4870" width="12" style="1" customWidth="1"/>
    <col min="4871" max="4871" width="11.42578125" style="1" customWidth="1"/>
    <col min="4872" max="4872" width="11.5703125" style="1" customWidth="1"/>
    <col min="4873" max="4873" width="12.28515625" style="1" customWidth="1"/>
    <col min="4874" max="4874" width="8.28515625" style="1" customWidth="1"/>
    <col min="4875" max="5084" width="13.7109375" style="1"/>
    <col min="5085" max="5085" width="2.7109375" style="1" customWidth="1"/>
    <col min="5086" max="5086" width="20.7109375" style="1" customWidth="1"/>
    <col min="5087" max="5087" width="3" style="1" customWidth="1"/>
    <col min="5088" max="5088" width="0" style="1" hidden="1" customWidth="1"/>
    <col min="5089" max="5091" width="11.42578125" style="1" customWidth="1"/>
    <col min="5092" max="5092" width="0" style="1" hidden="1" customWidth="1"/>
    <col min="5093" max="5114" width="11.42578125" style="1" customWidth="1"/>
    <col min="5115" max="5115" width="0" style="1" hidden="1" customWidth="1"/>
    <col min="5116" max="5121" width="11.42578125" style="1" customWidth="1"/>
    <col min="5122" max="5122" width="11.7109375" style="1" customWidth="1"/>
    <col min="5123" max="5123" width="11.5703125" style="1" customWidth="1"/>
    <col min="5124" max="5125" width="11.42578125" style="1" customWidth="1"/>
    <col min="5126" max="5126" width="12" style="1" customWidth="1"/>
    <col min="5127" max="5127" width="11.42578125" style="1" customWidth="1"/>
    <col min="5128" max="5128" width="11.5703125" style="1" customWidth="1"/>
    <col min="5129" max="5129" width="12.28515625" style="1" customWidth="1"/>
    <col min="5130" max="5130" width="8.28515625" style="1" customWidth="1"/>
    <col min="5131" max="5340" width="13.7109375" style="1"/>
    <col min="5341" max="5341" width="2.7109375" style="1" customWidth="1"/>
    <col min="5342" max="5342" width="20.7109375" style="1" customWidth="1"/>
    <col min="5343" max="5343" width="3" style="1" customWidth="1"/>
    <col min="5344" max="5344" width="0" style="1" hidden="1" customWidth="1"/>
    <col min="5345" max="5347" width="11.42578125" style="1" customWidth="1"/>
    <col min="5348" max="5348" width="0" style="1" hidden="1" customWidth="1"/>
    <col min="5349" max="5370" width="11.42578125" style="1" customWidth="1"/>
    <col min="5371" max="5371" width="0" style="1" hidden="1" customWidth="1"/>
    <col min="5372" max="5377" width="11.42578125" style="1" customWidth="1"/>
    <col min="5378" max="5378" width="11.7109375" style="1" customWidth="1"/>
    <col min="5379" max="5379" width="11.5703125" style="1" customWidth="1"/>
    <col min="5380" max="5381" width="11.42578125" style="1" customWidth="1"/>
    <col min="5382" max="5382" width="12" style="1" customWidth="1"/>
    <col min="5383" max="5383" width="11.42578125" style="1" customWidth="1"/>
    <col min="5384" max="5384" width="11.5703125" style="1" customWidth="1"/>
    <col min="5385" max="5385" width="12.28515625" style="1" customWidth="1"/>
    <col min="5386" max="5386" width="8.28515625" style="1" customWidth="1"/>
    <col min="5387" max="5596" width="13.7109375" style="1"/>
    <col min="5597" max="5597" width="2.7109375" style="1" customWidth="1"/>
    <col min="5598" max="5598" width="20.7109375" style="1" customWidth="1"/>
    <col min="5599" max="5599" width="3" style="1" customWidth="1"/>
    <col min="5600" max="5600" width="0" style="1" hidden="1" customWidth="1"/>
    <col min="5601" max="5603" width="11.42578125" style="1" customWidth="1"/>
    <col min="5604" max="5604" width="0" style="1" hidden="1" customWidth="1"/>
    <col min="5605" max="5626" width="11.42578125" style="1" customWidth="1"/>
    <col min="5627" max="5627" width="0" style="1" hidden="1" customWidth="1"/>
    <col min="5628" max="5633" width="11.42578125" style="1" customWidth="1"/>
    <col min="5634" max="5634" width="11.7109375" style="1" customWidth="1"/>
    <col min="5635" max="5635" width="11.5703125" style="1" customWidth="1"/>
    <col min="5636" max="5637" width="11.42578125" style="1" customWidth="1"/>
    <col min="5638" max="5638" width="12" style="1" customWidth="1"/>
    <col min="5639" max="5639" width="11.42578125" style="1" customWidth="1"/>
    <col min="5640" max="5640" width="11.5703125" style="1" customWidth="1"/>
    <col min="5641" max="5641" width="12.28515625" style="1" customWidth="1"/>
    <col min="5642" max="5642" width="8.28515625" style="1" customWidth="1"/>
    <col min="5643" max="5852" width="13.7109375" style="1"/>
    <col min="5853" max="5853" width="2.7109375" style="1" customWidth="1"/>
    <col min="5854" max="5854" width="20.7109375" style="1" customWidth="1"/>
    <col min="5855" max="5855" width="3" style="1" customWidth="1"/>
    <col min="5856" max="5856" width="0" style="1" hidden="1" customWidth="1"/>
    <col min="5857" max="5859" width="11.42578125" style="1" customWidth="1"/>
    <col min="5860" max="5860" width="0" style="1" hidden="1" customWidth="1"/>
    <col min="5861" max="5882" width="11.42578125" style="1" customWidth="1"/>
    <col min="5883" max="5883" width="0" style="1" hidden="1" customWidth="1"/>
    <col min="5884" max="5889" width="11.42578125" style="1" customWidth="1"/>
    <col min="5890" max="5890" width="11.7109375" style="1" customWidth="1"/>
    <col min="5891" max="5891" width="11.5703125" style="1" customWidth="1"/>
    <col min="5892" max="5893" width="11.42578125" style="1" customWidth="1"/>
    <col min="5894" max="5894" width="12" style="1" customWidth="1"/>
    <col min="5895" max="5895" width="11.42578125" style="1" customWidth="1"/>
    <col min="5896" max="5896" width="11.5703125" style="1" customWidth="1"/>
    <col min="5897" max="5897" width="12.28515625" style="1" customWidth="1"/>
    <col min="5898" max="5898" width="8.28515625" style="1" customWidth="1"/>
    <col min="5899" max="6108" width="13.7109375" style="1"/>
    <col min="6109" max="6109" width="2.7109375" style="1" customWidth="1"/>
    <col min="6110" max="6110" width="20.7109375" style="1" customWidth="1"/>
    <col min="6111" max="6111" width="3" style="1" customWidth="1"/>
    <col min="6112" max="6112" width="0" style="1" hidden="1" customWidth="1"/>
    <col min="6113" max="6115" width="11.42578125" style="1" customWidth="1"/>
    <col min="6116" max="6116" width="0" style="1" hidden="1" customWidth="1"/>
    <col min="6117" max="6138" width="11.42578125" style="1" customWidth="1"/>
    <col min="6139" max="6139" width="0" style="1" hidden="1" customWidth="1"/>
    <col min="6140" max="6145" width="11.42578125" style="1" customWidth="1"/>
    <col min="6146" max="6146" width="11.7109375" style="1" customWidth="1"/>
    <col min="6147" max="6147" width="11.5703125" style="1" customWidth="1"/>
    <col min="6148" max="6149" width="11.42578125" style="1" customWidth="1"/>
    <col min="6150" max="6150" width="12" style="1" customWidth="1"/>
    <col min="6151" max="6151" width="11.42578125" style="1" customWidth="1"/>
    <col min="6152" max="6152" width="11.5703125" style="1" customWidth="1"/>
    <col min="6153" max="6153" width="12.28515625" style="1" customWidth="1"/>
    <col min="6154" max="6154" width="8.28515625" style="1" customWidth="1"/>
    <col min="6155" max="6364" width="13.7109375" style="1"/>
    <col min="6365" max="6365" width="2.7109375" style="1" customWidth="1"/>
    <col min="6366" max="6366" width="20.7109375" style="1" customWidth="1"/>
    <col min="6367" max="6367" width="3" style="1" customWidth="1"/>
    <col min="6368" max="6368" width="0" style="1" hidden="1" customWidth="1"/>
    <col min="6369" max="6371" width="11.42578125" style="1" customWidth="1"/>
    <col min="6372" max="6372" width="0" style="1" hidden="1" customWidth="1"/>
    <col min="6373" max="6394" width="11.42578125" style="1" customWidth="1"/>
    <col min="6395" max="6395" width="0" style="1" hidden="1" customWidth="1"/>
    <col min="6396" max="6401" width="11.42578125" style="1" customWidth="1"/>
    <col min="6402" max="6402" width="11.7109375" style="1" customWidth="1"/>
    <col min="6403" max="6403" width="11.5703125" style="1" customWidth="1"/>
    <col min="6404" max="6405" width="11.42578125" style="1" customWidth="1"/>
    <col min="6406" max="6406" width="12" style="1" customWidth="1"/>
    <col min="6407" max="6407" width="11.42578125" style="1" customWidth="1"/>
    <col min="6408" max="6408" width="11.5703125" style="1" customWidth="1"/>
    <col min="6409" max="6409" width="12.28515625" style="1" customWidth="1"/>
    <col min="6410" max="6410" width="8.28515625" style="1" customWidth="1"/>
    <col min="6411" max="6620" width="13.7109375" style="1"/>
    <col min="6621" max="6621" width="2.7109375" style="1" customWidth="1"/>
    <col min="6622" max="6622" width="20.7109375" style="1" customWidth="1"/>
    <col min="6623" max="6623" width="3" style="1" customWidth="1"/>
    <col min="6624" max="6624" width="0" style="1" hidden="1" customWidth="1"/>
    <col min="6625" max="6627" width="11.42578125" style="1" customWidth="1"/>
    <col min="6628" max="6628" width="0" style="1" hidden="1" customWidth="1"/>
    <col min="6629" max="6650" width="11.42578125" style="1" customWidth="1"/>
    <col min="6651" max="6651" width="0" style="1" hidden="1" customWidth="1"/>
    <col min="6652" max="6657" width="11.42578125" style="1" customWidth="1"/>
    <col min="6658" max="6658" width="11.7109375" style="1" customWidth="1"/>
    <col min="6659" max="6659" width="11.5703125" style="1" customWidth="1"/>
    <col min="6660" max="6661" width="11.42578125" style="1" customWidth="1"/>
    <col min="6662" max="6662" width="12" style="1" customWidth="1"/>
    <col min="6663" max="6663" width="11.42578125" style="1" customWidth="1"/>
    <col min="6664" max="6664" width="11.5703125" style="1" customWidth="1"/>
    <col min="6665" max="6665" width="12.28515625" style="1" customWidth="1"/>
    <col min="6666" max="6666" width="8.28515625" style="1" customWidth="1"/>
    <col min="6667" max="6876" width="13.7109375" style="1"/>
    <col min="6877" max="6877" width="2.7109375" style="1" customWidth="1"/>
    <col min="6878" max="6878" width="20.7109375" style="1" customWidth="1"/>
    <col min="6879" max="6879" width="3" style="1" customWidth="1"/>
    <col min="6880" max="6880" width="0" style="1" hidden="1" customWidth="1"/>
    <col min="6881" max="6883" width="11.42578125" style="1" customWidth="1"/>
    <col min="6884" max="6884" width="0" style="1" hidden="1" customWidth="1"/>
    <col min="6885" max="6906" width="11.42578125" style="1" customWidth="1"/>
    <col min="6907" max="6907" width="0" style="1" hidden="1" customWidth="1"/>
    <col min="6908" max="6913" width="11.42578125" style="1" customWidth="1"/>
    <col min="6914" max="6914" width="11.7109375" style="1" customWidth="1"/>
    <col min="6915" max="6915" width="11.5703125" style="1" customWidth="1"/>
    <col min="6916" max="6917" width="11.42578125" style="1" customWidth="1"/>
    <col min="6918" max="6918" width="12" style="1" customWidth="1"/>
    <col min="6919" max="6919" width="11.42578125" style="1" customWidth="1"/>
    <col min="6920" max="6920" width="11.5703125" style="1" customWidth="1"/>
    <col min="6921" max="6921" width="12.28515625" style="1" customWidth="1"/>
    <col min="6922" max="6922" width="8.28515625" style="1" customWidth="1"/>
    <col min="6923" max="7132" width="13.7109375" style="1"/>
    <col min="7133" max="7133" width="2.7109375" style="1" customWidth="1"/>
    <col min="7134" max="7134" width="20.7109375" style="1" customWidth="1"/>
    <col min="7135" max="7135" width="3" style="1" customWidth="1"/>
    <col min="7136" max="7136" width="0" style="1" hidden="1" customWidth="1"/>
    <col min="7137" max="7139" width="11.42578125" style="1" customWidth="1"/>
    <col min="7140" max="7140" width="0" style="1" hidden="1" customWidth="1"/>
    <col min="7141" max="7162" width="11.42578125" style="1" customWidth="1"/>
    <col min="7163" max="7163" width="0" style="1" hidden="1" customWidth="1"/>
    <col min="7164" max="7169" width="11.42578125" style="1" customWidth="1"/>
    <col min="7170" max="7170" width="11.7109375" style="1" customWidth="1"/>
    <col min="7171" max="7171" width="11.5703125" style="1" customWidth="1"/>
    <col min="7172" max="7173" width="11.42578125" style="1" customWidth="1"/>
    <col min="7174" max="7174" width="12" style="1" customWidth="1"/>
    <col min="7175" max="7175" width="11.42578125" style="1" customWidth="1"/>
    <col min="7176" max="7176" width="11.5703125" style="1" customWidth="1"/>
    <col min="7177" max="7177" width="12.28515625" style="1" customWidth="1"/>
    <col min="7178" max="7178" width="8.28515625" style="1" customWidth="1"/>
    <col min="7179" max="7388" width="13.7109375" style="1"/>
    <col min="7389" max="7389" width="2.7109375" style="1" customWidth="1"/>
    <col min="7390" max="7390" width="20.7109375" style="1" customWidth="1"/>
    <col min="7391" max="7391" width="3" style="1" customWidth="1"/>
    <col min="7392" max="7392" width="0" style="1" hidden="1" customWidth="1"/>
    <col min="7393" max="7395" width="11.42578125" style="1" customWidth="1"/>
    <col min="7396" max="7396" width="0" style="1" hidden="1" customWidth="1"/>
    <col min="7397" max="7418" width="11.42578125" style="1" customWidth="1"/>
    <col min="7419" max="7419" width="0" style="1" hidden="1" customWidth="1"/>
    <col min="7420" max="7425" width="11.42578125" style="1" customWidth="1"/>
    <col min="7426" max="7426" width="11.7109375" style="1" customWidth="1"/>
    <col min="7427" max="7427" width="11.5703125" style="1" customWidth="1"/>
    <col min="7428" max="7429" width="11.42578125" style="1" customWidth="1"/>
    <col min="7430" max="7430" width="12" style="1" customWidth="1"/>
    <col min="7431" max="7431" width="11.42578125" style="1" customWidth="1"/>
    <col min="7432" max="7432" width="11.5703125" style="1" customWidth="1"/>
    <col min="7433" max="7433" width="12.28515625" style="1" customWidth="1"/>
    <col min="7434" max="7434" width="8.28515625" style="1" customWidth="1"/>
    <col min="7435" max="7644" width="13.7109375" style="1"/>
    <col min="7645" max="7645" width="2.7109375" style="1" customWidth="1"/>
    <col min="7646" max="7646" width="20.7109375" style="1" customWidth="1"/>
    <col min="7647" max="7647" width="3" style="1" customWidth="1"/>
    <col min="7648" max="7648" width="0" style="1" hidden="1" customWidth="1"/>
    <col min="7649" max="7651" width="11.42578125" style="1" customWidth="1"/>
    <col min="7652" max="7652" width="0" style="1" hidden="1" customWidth="1"/>
    <col min="7653" max="7674" width="11.42578125" style="1" customWidth="1"/>
    <col min="7675" max="7675" width="0" style="1" hidden="1" customWidth="1"/>
    <col min="7676" max="7681" width="11.42578125" style="1" customWidth="1"/>
    <col min="7682" max="7682" width="11.7109375" style="1" customWidth="1"/>
    <col min="7683" max="7683" width="11.5703125" style="1" customWidth="1"/>
    <col min="7684" max="7685" width="11.42578125" style="1" customWidth="1"/>
    <col min="7686" max="7686" width="12" style="1" customWidth="1"/>
    <col min="7687" max="7687" width="11.42578125" style="1" customWidth="1"/>
    <col min="7688" max="7688" width="11.5703125" style="1" customWidth="1"/>
    <col min="7689" max="7689" width="12.28515625" style="1" customWidth="1"/>
    <col min="7690" max="7690" width="8.28515625" style="1" customWidth="1"/>
    <col min="7691" max="7900" width="13.7109375" style="1"/>
    <col min="7901" max="7901" width="2.7109375" style="1" customWidth="1"/>
    <col min="7902" max="7902" width="20.7109375" style="1" customWidth="1"/>
    <col min="7903" max="7903" width="3" style="1" customWidth="1"/>
    <col min="7904" max="7904" width="0" style="1" hidden="1" customWidth="1"/>
    <col min="7905" max="7907" width="11.42578125" style="1" customWidth="1"/>
    <col min="7908" max="7908" width="0" style="1" hidden="1" customWidth="1"/>
    <col min="7909" max="7930" width="11.42578125" style="1" customWidth="1"/>
    <col min="7931" max="7931" width="0" style="1" hidden="1" customWidth="1"/>
    <col min="7932" max="7937" width="11.42578125" style="1" customWidth="1"/>
    <col min="7938" max="7938" width="11.7109375" style="1" customWidth="1"/>
    <col min="7939" max="7939" width="11.5703125" style="1" customWidth="1"/>
    <col min="7940" max="7941" width="11.42578125" style="1" customWidth="1"/>
    <col min="7942" max="7942" width="12" style="1" customWidth="1"/>
    <col min="7943" max="7943" width="11.42578125" style="1" customWidth="1"/>
    <col min="7944" max="7944" width="11.5703125" style="1" customWidth="1"/>
    <col min="7945" max="7945" width="12.28515625" style="1" customWidth="1"/>
    <col min="7946" max="7946" width="8.28515625" style="1" customWidth="1"/>
    <col min="7947" max="8156" width="13.7109375" style="1"/>
    <col min="8157" max="8157" width="2.7109375" style="1" customWidth="1"/>
    <col min="8158" max="8158" width="20.7109375" style="1" customWidth="1"/>
    <col min="8159" max="8159" width="3" style="1" customWidth="1"/>
    <col min="8160" max="8160" width="0" style="1" hidden="1" customWidth="1"/>
    <col min="8161" max="8163" width="11.42578125" style="1" customWidth="1"/>
    <col min="8164" max="8164" width="0" style="1" hidden="1" customWidth="1"/>
    <col min="8165" max="8186" width="11.42578125" style="1" customWidth="1"/>
    <col min="8187" max="8187" width="0" style="1" hidden="1" customWidth="1"/>
    <col min="8188" max="8193" width="11.42578125" style="1" customWidth="1"/>
    <col min="8194" max="8194" width="11.7109375" style="1" customWidth="1"/>
    <col min="8195" max="8195" width="11.5703125" style="1" customWidth="1"/>
    <col min="8196" max="8197" width="11.42578125" style="1" customWidth="1"/>
    <col min="8198" max="8198" width="12" style="1" customWidth="1"/>
    <col min="8199" max="8199" width="11.42578125" style="1" customWidth="1"/>
    <col min="8200" max="8200" width="11.5703125" style="1" customWidth="1"/>
    <col min="8201" max="8201" width="12.28515625" style="1" customWidth="1"/>
    <col min="8202" max="8202" width="8.28515625" style="1" customWidth="1"/>
    <col min="8203" max="8412" width="13.7109375" style="1"/>
    <col min="8413" max="8413" width="2.7109375" style="1" customWidth="1"/>
    <col min="8414" max="8414" width="20.7109375" style="1" customWidth="1"/>
    <col min="8415" max="8415" width="3" style="1" customWidth="1"/>
    <col min="8416" max="8416" width="0" style="1" hidden="1" customWidth="1"/>
    <col min="8417" max="8419" width="11.42578125" style="1" customWidth="1"/>
    <col min="8420" max="8420" width="0" style="1" hidden="1" customWidth="1"/>
    <col min="8421" max="8442" width="11.42578125" style="1" customWidth="1"/>
    <col min="8443" max="8443" width="0" style="1" hidden="1" customWidth="1"/>
    <col min="8444" max="8449" width="11.42578125" style="1" customWidth="1"/>
    <col min="8450" max="8450" width="11.7109375" style="1" customWidth="1"/>
    <col min="8451" max="8451" width="11.5703125" style="1" customWidth="1"/>
    <col min="8452" max="8453" width="11.42578125" style="1" customWidth="1"/>
    <col min="8454" max="8454" width="12" style="1" customWidth="1"/>
    <col min="8455" max="8455" width="11.42578125" style="1" customWidth="1"/>
    <col min="8456" max="8456" width="11.5703125" style="1" customWidth="1"/>
    <col min="8457" max="8457" width="12.28515625" style="1" customWidth="1"/>
    <col min="8458" max="8458" width="8.28515625" style="1" customWidth="1"/>
    <col min="8459" max="8668" width="13.7109375" style="1"/>
    <col min="8669" max="8669" width="2.7109375" style="1" customWidth="1"/>
    <col min="8670" max="8670" width="20.7109375" style="1" customWidth="1"/>
    <col min="8671" max="8671" width="3" style="1" customWidth="1"/>
    <col min="8672" max="8672" width="0" style="1" hidden="1" customWidth="1"/>
    <col min="8673" max="8675" width="11.42578125" style="1" customWidth="1"/>
    <col min="8676" max="8676" width="0" style="1" hidden="1" customWidth="1"/>
    <col min="8677" max="8698" width="11.42578125" style="1" customWidth="1"/>
    <col min="8699" max="8699" width="0" style="1" hidden="1" customWidth="1"/>
    <col min="8700" max="8705" width="11.42578125" style="1" customWidth="1"/>
    <col min="8706" max="8706" width="11.7109375" style="1" customWidth="1"/>
    <col min="8707" max="8707" width="11.5703125" style="1" customWidth="1"/>
    <col min="8708" max="8709" width="11.42578125" style="1" customWidth="1"/>
    <col min="8710" max="8710" width="12" style="1" customWidth="1"/>
    <col min="8711" max="8711" width="11.42578125" style="1" customWidth="1"/>
    <col min="8712" max="8712" width="11.5703125" style="1" customWidth="1"/>
    <col min="8713" max="8713" width="12.28515625" style="1" customWidth="1"/>
    <col min="8714" max="8714" width="8.28515625" style="1" customWidth="1"/>
    <col min="8715" max="8924" width="13.7109375" style="1"/>
    <col min="8925" max="8925" width="2.7109375" style="1" customWidth="1"/>
    <col min="8926" max="8926" width="20.7109375" style="1" customWidth="1"/>
    <col min="8927" max="8927" width="3" style="1" customWidth="1"/>
    <col min="8928" max="8928" width="0" style="1" hidden="1" customWidth="1"/>
    <col min="8929" max="8931" width="11.42578125" style="1" customWidth="1"/>
    <col min="8932" max="8932" width="0" style="1" hidden="1" customWidth="1"/>
    <col min="8933" max="8954" width="11.42578125" style="1" customWidth="1"/>
    <col min="8955" max="8955" width="0" style="1" hidden="1" customWidth="1"/>
    <col min="8956" max="8961" width="11.42578125" style="1" customWidth="1"/>
    <col min="8962" max="8962" width="11.7109375" style="1" customWidth="1"/>
    <col min="8963" max="8963" width="11.5703125" style="1" customWidth="1"/>
    <col min="8964" max="8965" width="11.42578125" style="1" customWidth="1"/>
    <col min="8966" max="8966" width="12" style="1" customWidth="1"/>
    <col min="8967" max="8967" width="11.42578125" style="1" customWidth="1"/>
    <col min="8968" max="8968" width="11.5703125" style="1" customWidth="1"/>
    <col min="8969" max="8969" width="12.28515625" style="1" customWidth="1"/>
    <col min="8970" max="8970" width="8.28515625" style="1" customWidth="1"/>
    <col min="8971" max="9180" width="13.7109375" style="1"/>
    <col min="9181" max="9181" width="2.7109375" style="1" customWidth="1"/>
    <col min="9182" max="9182" width="20.7109375" style="1" customWidth="1"/>
    <col min="9183" max="9183" width="3" style="1" customWidth="1"/>
    <col min="9184" max="9184" width="0" style="1" hidden="1" customWidth="1"/>
    <col min="9185" max="9187" width="11.42578125" style="1" customWidth="1"/>
    <col min="9188" max="9188" width="0" style="1" hidden="1" customWidth="1"/>
    <col min="9189" max="9210" width="11.42578125" style="1" customWidth="1"/>
    <col min="9211" max="9211" width="0" style="1" hidden="1" customWidth="1"/>
    <col min="9212" max="9217" width="11.42578125" style="1" customWidth="1"/>
    <col min="9218" max="9218" width="11.7109375" style="1" customWidth="1"/>
    <col min="9219" max="9219" width="11.5703125" style="1" customWidth="1"/>
    <col min="9220" max="9221" width="11.42578125" style="1" customWidth="1"/>
    <col min="9222" max="9222" width="12" style="1" customWidth="1"/>
    <col min="9223" max="9223" width="11.42578125" style="1" customWidth="1"/>
    <col min="9224" max="9224" width="11.5703125" style="1" customWidth="1"/>
    <col min="9225" max="9225" width="12.28515625" style="1" customWidth="1"/>
    <col min="9226" max="9226" width="8.28515625" style="1" customWidth="1"/>
    <col min="9227" max="9436" width="13.7109375" style="1"/>
    <col min="9437" max="9437" width="2.7109375" style="1" customWidth="1"/>
    <col min="9438" max="9438" width="20.7109375" style="1" customWidth="1"/>
    <col min="9439" max="9439" width="3" style="1" customWidth="1"/>
    <col min="9440" max="9440" width="0" style="1" hidden="1" customWidth="1"/>
    <col min="9441" max="9443" width="11.42578125" style="1" customWidth="1"/>
    <col min="9444" max="9444" width="0" style="1" hidden="1" customWidth="1"/>
    <col min="9445" max="9466" width="11.42578125" style="1" customWidth="1"/>
    <col min="9467" max="9467" width="0" style="1" hidden="1" customWidth="1"/>
    <col min="9468" max="9473" width="11.42578125" style="1" customWidth="1"/>
    <col min="9474" max="9474" width="11.7109375" style="1" customWidth="1"/>
    <col min="9475" max="9475" width="11.5703125" style="1" customWidth="1"/>
    <col min="9476" max="9477" width="11.42578125" style="1" customWidth="1"/>
    <col min="9478" max="9478" width="12" style="1" customWidth="1"/>
    <col min="9479" max="9479" width="11.42578125" style="1" customWidth="1"/>
    <col min="9480" max="9480" width="11.5703125" style="1" customWidth="1"/>
    <col min="9481" max="9481" width="12.28515625" style="1" customWidth="1"/>
    <col min="9482" max="9482" width="8.28515625" style="1" customWidth="1"/>
    <col min="9483" max="9692" width="13.7109375" style="1"/>
    <col min="9693" max="9693" width="2.7109375" style="1" customWidth="1"/>
    <col min="9694" max="9694" width="20.7109375" style="1" customWidth="1"/>
    <col min="9695" max="9695" width="3" style="1" customWidth="1"/>
    <col min="9696" max="9696" width="0" style="1" hidden="1" customWidth="1"/>
    <col min="9697" max="9699" width="11.42578125" style="1" customWidth="1"/>
    <col min="9700" max="9700" width="0" style="1" hidden="1" customWidth="1"/>
    <col min="9701" max="9722" width="11.42578125" style="1" customWidth="1"/>
    <col min="9723" max="9723" width="0" style="1" hidden="1" customWidth="1"/>
    <col min="9724" max="9729" width="11.42578125" style="1" customWidth="1"/>
    <col min="9730" max="9730" width="11.7109375" style="1" customWidth="1"/>
    <col min="9731" max="9731" width="11.5703125" style="1" customWidth="1"/>
    <col min="9732" max="9733" width="11.42578125" style="1" customWidth="1"/>
    <col min="9734" max="9734" width="12" style="1" customWidth="1"/>
    <col min="9735" max="9735" width="11.42578125" style="1" customWidth="1"/>
    <col min="9736" max="9736" width="11.5703125" style="1" customWidth="1"/>
    <col min="9737" max="9737" width="12.28515625" style="1" customWidth="1"/>
    <col min="9738" max="9738" width="8.28515625" style="1" customWidth="1"/>
    <col min="9739" max="9948" width="13.7109375" style="1"/>
    <col min="9949" max="9949" width="2.7109375" style="1" customWidth="1"/>
    <col min="9950" max="9950" width="20.7109375" style="1" customWidth="1"/>
    <col min="9951" max="9951" width="3" style="1" customWidth="1"/>
    <col min="9952" max="9952" width="0" style="1" hidden="1" customWidth="1"/>
    <col min="9953" max="9955" width="11.42578125" style="1" customWidth="1"/>
    <col min="9956" max="9956" width="0" style="1" hidden="1" customWidth="1"/>
    <col min="9957" max="9978" width="11.42578125" style="1" customWidth="1"/>
    <col min="9979" max="9979" width="0" style="1" hidden="1" customWidth="1"/>
    <col min="9980" max="9985" width="11.42578125" style="1" customWidth="1"/>
    <col min="9986" max="9986" width="11.7109375" style="1" customWidth="1"/>
    <col min="9987" max="9987" width="11.5703125" style="1" customWidth="1"/>
    <col min="9988" max="9989" width="11.42578125" style="1" customWidth="1"/>
    <col min="9990" max="9990" width="12" style="1" customWidth="1"/>
    <col min="9991" max="9991" width="11.42578125" style="1" customWidth="1"/>
    <col min="9992" max="9992" width="11.5703125" style="1" customWidth="1"/>
    <col min="9993" max="9993" width="12.28515625" style="1" customWidth="1"/>
    <col min="9994" max="9994" width="8.28515625" style="1" customWidth="1"/>
    <col min="9995" max="10204" width="13.7109375" style="1"/>
    <col min="10205" max="10205" width="2.7109375" style="1" customWidth="1"/>
    <col min="10206" max="10206" width="20.7109375" style="1" customWidth="1"/>
    <col min="10207" max="10207" width="3" style="1" customWidth="1"/>
    <col min="10208" max="10208" width="0" style="1" hidden="1" customWidth="1"/>
    <col min="10209" max="10211" width="11.42578125" style="1" customWidth="1"/>
    <col min="10212" max="10212" width="0" style="1" hidden="1" customWidth="1"/>
    <col min="10213" max="10234" width="11.42578125" style="1" customWidth="1"/>
    <col min="10235" max="10235" width="0" style="1" hidden="1" customWidth="1"/>
    <col min="10236" max="10241" width="11.42578125" style="1" customWidth="1"/>
    <col min="10242" max="10242" width="11.7109375" style="1" customWidth="1"/>
    <col min="10243" max="10243" width="11.5703125" style="1" customWidth="1"/>
    <col min="10244" max="10245" width="11.42578125" style="1" customWidth="1"/>
    <col min="10246" max="10246" width="12" style="1" customWidth="1"/>
    <col min="10247" max="10247" width="11.42578125" style="1" customWidth="1"/>
    <col min="10248" max="10248" width="11.5703125" style="1" customWidth="1"/>
    <col min="10249" max="10249" width="12.28515625" style="1" customWidth="1"/>
    <col min="10250" max="10250" width="8.28515625" style="1" customWidth="1"/>
    <col min="10251" max="10460" width="13.7109375" style="1"/>
    <col min="10461" max="10461" width="2.7109375" style="1" customWidth="1"/>
    <col min="10462" max="10462" width="20.7109375" style="1" customWidth="1"/>
    <col min="10463" max="10463" width="3" style="1" customWidth="1"/>
    <col min="10464" max="10464" width="0" style="1" hidden="1" customWidth="1"/>
    <col min="10465" max="10467" width="11.42578125" style="1" customWidth="1"/>
    <col min="10468" max="10468" width="0" style="1" hidden="1" customWidth="1"/>
    <col min="10469" max="10490" width="11.42578125" style="1" customWidth="1"/>
    <col min="10491" max="10491" width="0" style="1" hidden="1" customWidth="1"/>
    <col min="10492" max="10497" width="11.42578125" style="1" customWidth="1"/>
    <col min="10498" max="10498" width="11.7109375" style="1" customWidth="1"/>
    <col min="10499" max="10499" width="11.5703125" style="1" customWidth="1"/>
    <col min="10500" max="10501" width="11.42578125" style="1" customWidth="1"/>
    <col min="10502" max="10502" width="12" style="1" customWidth="1"/>
    <col min="10503" max="10503" width="11.42578125" style="1" customWidth="1"/>
    <col min="10504" max="10504" width="11.5703125" style="1" customWidth="1"/>
    <col min="10505" max="10505" width="12.28515625" style="1" customWidth="1"/>
    <col min="10506" max="10506" width="8.28515625" style="1" customWidth="1"/>
    <col min="10507" max="10716" width="13.7109375" style="1"/>
    <col min="10717" max="10717" width="2.7109375" style="1" customWidth="1"/>
    <col min="10718" max="10718" width="20.7109375" style="1" customWidth="1"/>
    <col min="10719" max="10719" width="3" style="1" customWidth="1"/>
    <col min="10720" max="10720" width="0" style="1" hidden="1" customWidth="1"/>
    <col min="10721" max="10723" width="11.42578125" style="1" customWidth="1"/>
    <col min="10724" max="10724" width="0" style="1" hidden="1" customWidth="1"/>
    <col min="10725" max="10746" width="11.42578125" style="1" customWidth="1"/>
    <col min="10747" max="10747" width="0" style="1" hidden="1" customWidth="1"/>
    <col min="10748" max="10753" width="11.42578125" style="1" customWidth="1"/>
    <col min="10754" max="10754" width="11.7109375" style="1" customWidth="1"/>
    <col min="10755" max="10755" width="11.5703125" style="1" customWidth="1"/>
    <col min="10756" max="10757" width="11.42578125" style="1" customWidth="1"/>
    <col min="10758" max="10758" width="12" style="1" customWidth="1"/>
    <col min="10759" max="10759" width="11.42578125" style="1" customWidth="1"/>
    <col min="10760" max="10760" width="11.5703125" style="1" customWidth="1"/>
    <col min="10761" max="10761" width="12.28515625" style="1" customWidth="1"/>
    <col min="10762" max="10762" width="8.28515625" style="1" customWidth="1"/>
    <col min="10763" max="10972" width="13.7109375" style="1"/>
    <col min="10973" max="10973" width="2.7109375" style="1" customWidth="1"/>
    <col min="10974" max="10974" width="20.7109375" style="1" customWidth="1"/>
    <col min="10975" max="10975" width="3" style="1" customWidth="1"/>
    <col min="10976" max="10976" width="0" style="1" hidden="1" customWidth="1"/>
    <col min="10977" max="10979" width="11.42578125" style="1" customWidth="1"/>
    <col min="10980" max="10980" width="0" style="1" hidden="1" customWidth="1"/>
    <col min="10981" max="11002" width="11.42578125" style="1" customWidth="1"/>
    <col min="11003" max="11003" width="0" style="1" hidden="1" customWidth="1"/>
    <col min="11004" max="11009" width="11.42578125" style="1" customWidth="1"/>
    <col min="11010" max="11010" width="11.7109375" style="1" customWidth="1"/>
    <col min="11011" max="11011" width="11.5703125" style="1" customWidth="1"/>
    <col min="11012" max="11013" width="11.42578125" style="1" customWidth="1"/>
    <col min="11014" max="11014" width="12" style="1" customWidth="1"/>
    <col min="11015" max="11015" width="11.42578125" style="1" customWidth="1"/>
    <col min="11016" max="11016" width="11.5703125" style="1" customWidth="1"/>
    <col min="11017" max="11017" width="12.28515625" style="1" customWidth="1"/>
    <col min="11018" max="11018" width="8.28515625" style="1" customWidth="1"/>
    <col min="11019" max="11228" width="13.7109375" style="1"/>
    <col min="11229" max="11229" width="2.7109375" style="1" customWidth="1"/>
    <col min="11230" max="11230" width="20.7109375" style="1" customWidth="1"/>
    <col min="11231" max="11231" width="3" style="1" customWidth="1"/>
    <col min="11232" max="11232" width="0" style="1" hidden="1" customWidth="1"/>
    <col min="11233" max="11235" width="11.42578125" style="1" customWidth="1"/>
    <col min="11236" max="11236" width="0" style="1" hidden="1" customWidth="1"/>
    <col min="11237" max="11258" width="11.42578125" style="1" customWidth="1"/>
    <col min="11259" max="11259" width="0" style="1" hidden="1" customWidth="1"/>
    <col min="11260" max="11265" width="11.42578125" style="1" customWidth="1"/>
    <col min="11266" max="11266" width="11.7109375" style="1" customWidth="1"/>
    <col min="11267" max="11267" width="11.5703125" style="1" customWidth="1"/>
    <col min="11268" max="11269" width="11.42578125" style="1" customWidth="1"/>
    <col min="11270" max="11270" width="12" style="1" customWidth="1"/>
    <col min="11271" max="11271" width="11.42578125" style="1" customWidth="1"/>
    <col min="11272" max="11272" width="11.5703125" style="1" customWidth="1"/>
    <col min="11273" max="11273" width="12.28515625" style="1" customWidth="1"/>
    <col min="11274" max="11274" width="8.28515625" style="1" customWidth="1"/>
    <col min="11275" max="11484" width="13.7109375" style="1"/>
    <col min="11485" max="11485" width="2.7109375" style="1" customWidth="1"/>
    <col min="11486" max="11486" width="20.7109375" style="1" customWidth="1"/>
    <col min="11487" max="11487" width="3" style="1" customWidth="1"/>
    <col min="11488" max="11488" width="0" style="1" hidden="1" customWidth="1"/>
    <col min="11489" max="11491" width="11.42578125" style="1" customWidth="1"/>
    <col min="11492" max="11492" width="0" style="1" hidden="1" customWidth="1"/>
    <col min="11493" max="11514" width="11.42578125" style="1" customWidth="1"/>
    <col min="11515" max="11515" width="0" style="1" hidden="1" customWidth="1"/>
    <col min="11516" max="11521" width="11.42578125" style="1" customWidth="1"/>
    <col min="11522" max="11522" width="11.7109375" style="1" customWidth="1"/>
    <col min="11523" max="11523" width="11.5703125" style="1" customWidth="1"/>
    <col min="11524" max="11525" width="11.42578125" style="1" customWidth="1"/>
    <col min="11526" max="11526" width="12" style="1" customWidth="1"/>
    <col min="11527" max="11527" width="11.42578125" style="1" customWidth="1"/>
    <col min="11528" max="11528" width="11.5703125" style="1" customWidth="1"/>
    <col min="11529" max="11529" width="12.28515625" style="1" customWidth="1"/>
    <col min="11530" max="11530" width="8.28515625" style="1" customWidth="1"/>
    <col min="11531" max="11740" width="13.7109375" style="1"/>
    <col min="11741" max="11741" width="2.7109375" style="1" customWidth="1"/>
    <col min="11742" max="11742" width="20.7109375" style="1" customWidth="1"/>
    <col min="11743" max="11743" width="3" style="1" customWidth="1"/>
    <col min="11744" max="11744" width="0" style="1" hidden="1" customWidth="1"/>
    <col min="11745" max="11747" width="11.42578125" style="1" customWidth="1"/>
    <col min="11748" max="11748" width="0" style="1" hidden="1" customWidth="1"/>
    <col min="11749" max="11770" width="11.42578125" style="1" customWidth="1"/>
    <col min="11771" max="11771" width="0" style="1" hidden="1" customWidth="1"/>
    <col min="11772" max="11777" width="11.42578125" style="1" customWidth="1"/>
    <col min="11778" max="11778" width="11.7109375" style="1" customWidth="1"/>
    <col min="11779" max="11779" width="11.5703125" style="1" customWidth="1"/>
    <col min="11780" max="11781" width="11.42578125" style="1" customWidth="1"/>
    <col min="11782" max="11782" width="12" style="1" customWidth="1"/>
    <col min="11783" max="11783" width="11.42578125" style="1" customWidth="1"/>
    <col min="11784" max="11784" width="11.5703125" style="1" customWidth="1"/>
    <col min="11785" max="11785" width="12.28515625" style="1" customWidth="1"/>
    <col min="11786" max="11786" width="8.28515625" style="1" customWidth="1"/>
    <col min="11787" max="11996" width="13.7109375" style="1"/>
    <col min="11997" max="11997" width="2.7109375" style="1" customWidth="1"/>
    <col min="11998" max="11998" width="20.7109375" style="1" customWidth="1"/>
    <col min="11999" max="11999" width="3" style="1" customWidth="1"/>
    <col min="12000" max="12000" width="0" style="1" hidden="1" customWidth="1"/>
    <col min="12001" max="12003" width="11.42578125" style="1" customWidth="1"/>
    <col min="12004" max="12004" width="0" style="1" hidden="1" customWidth="1"/>
    <col min="12005" max="12026" width="11.42578125" style="1" customWidth="1"/>
    <col min="12027" max="12027" width="0" style="1" hidden="1" customWidth="1"/>
    <col min="12028" max="12033" width="11.42578125" style="1" customWidth="1"/>
    <col min="12034" max="12034" width="11.7109375" style="1" customWidth="1"/>
    <col min="12035" max="12035" width="11.5703125" style="1" customWidth="1"/>
    <col min="12036" max="12037" width="11.42578125" style="1" customWidth="1"/>
    <col min="12038" max="12038" width="12" style="1" customWidth="1"/>
    <col min="12039" max="12039" width="11.42578125" style="1" customWidth="1"/>
    <col min="12040" max="12040" width="11.5703125" style="1" customWidth="1"/>
    <col min="12041" max="12041" width="12.28515625" style="1" customWidth="1"/>
    <col min="12042" max="12042" width="8.28515625" style="1" customWidth="1"/>
    <col min="12043" max="12252" width="13.7109375" style="1"/>
    <col min="12253" max="12253" width="2.7109375" style="1" customWidth="1"/>
    <col min="12254" max="12254" width="20.7109375" style="1" customWidth="1"/>
    <col min="12255" max="12255" width="3" style="1" customWidth="1"/>
    <col min="12256" max="12256" width="0" style="1" hidden="1" customWidth="1"/>
    <col min="12257" max="12259" width="11.42578125" style="1" customWidth="1"/>
    <col min="12260" max="12260" width="0" style="1" hidden="1" customWidth="1"/>
    <col min="12261" max="12282" width="11.42578125" style="1" customWidth="1"/>
    <col min="12283" max="12283" width="0" style="1" hidden="1" customWidth="1"/>
    <col min="12284" max="12289" width="11.42578125" style="1" customWidth="1"/>
    <col min="12290" max="12290" width="11.7109375" style="1" customWidth="1"/>
    <col min="12291" max="12291" width="11.5703125" style="1" customWidth="1"/>
    <col min="12292" max="12293" width="11.42578125" style="1" customWidth="1"/>
    <col min="12294" max="12294" width="12" style="1" customWidth="1"/>
    <col min="12295" max="12295" width="11.42578125" style="1" customWidth="1"/>
    <col min="12296" max="12296" width="11.5703125" style="1" customWidth="1"/>
    <col min="12297" max="12297" width="12.28515625" style="1" customWidth="1"/>
    <col min="12298" max="12298" width="8.28515625" style="1" customWidth="1"/>
    <col min="12299" max="12508" width="13.7109375" style="1"/>
    <col min="12509" max="12509" width="2.7109375" style="1" customWidth="1"/>
    <col min="12510" max="12510" width="20.7109375" style="1" customWidth="1"/>
    <col min="12511" max="12511" width="3" style="1" customWidth="1"/>
    <col min="12512" max="12512" width="0" style="1" hidden="1" customWidth="1"/>
    <col min="12513" max="12515" width="11.42578125" style="1" customWidth="1"/>
    <col min="12516" max="12516" width="0" style="1" hidden="1" customWidth="1"/>
    <col min="12517" max="12538" width="11.42578125" style="1" customWidth="1"/>
    <col min="12539" max="12539" width="0" style="1" hidden="1" customWidth="1"/>
    <col min="12540" max="12545" width="11.42578125" style="1" customWidth="1"/>
    <col min="12546" max="12546" width="11.7109375" style="1" customWidth="1"/>
    <col min="12547" max="12547" width="11.5703125" style="1" customWidth="1"/>
    <col min="12548" max="12549" width="11.42578125" style="1" customWidth="1"/>
    <col min="12550" max="12550" width="12" style="1" customWidth="1"/>
    <col min="12551" max="12551" width="11.42578125" style="1" customWidth="1"/>
    <col min="12552" max="12552" width="11.5703125" style="1" customWidth="1"/>
    <col min="12553" max="12553" width="12.28515625" style="1" customWidth="1"/>
    <col min="12554" max="12554" width="8.28515625" style="1" customWidth="1"/>
    <col min="12555" max="12764" width="13.7109375" style="1"/>
    <col min="12765" max="12765" width="2.7109375" style="1" customWidth="1"/>
    <col min="12766" max="12766" width="20.7109375" style="1" customWidth="1"/>
    <col min="12767" max="12767" width="3" style="1" customWidth="1"/>
    <col min="12768" max="12768" width="0" style="1" hidden="1" customWidth="1"/>
    <col min="12769" max="12771" width="11.42578125" style="1" customWidth="1"/>
    <col min="12772" max="12772" width="0" style="1" hidden="1" customWidth="1"/>
    <col min="12773" max="12794" width="11.42578125" style="1" customWidth="1"/>
    <col min="12795" max="12795" width="0" style="1" hidden="1" customWidth="1"/>
    <col min="12796" max="12801" width="11.42578125" style="1" customWidth="1"/>
    <col min="12802" max="12802" width="11.7109375" style="1" customWidth="1"/>
    <col min="12803" max="12803" width="11.5703125" style="1" customWidth="1"/>
    <col min="12804" max="12805" width="11.42578125" style="1" customWidth="1"/>
    <col min="12806" max="12806" width="12" style="1" customWidth="1"/>
    <col min="12807" max="12807" width="11.42578125" style="1" customWidth="1"/>
    <col min="12808" max="12808" width="11.5703125" style="1" customWidth="1"/>
    <col min="12809" max="12809" width="12.28515625" style="1" customWidth="1"/>
    <col min="12810" max="12810" width="8.28515625" style="1" customWidth="1"/>
    <col min="12811" max="13020" width="13.7109375" style="1"/>
    <col min="13021" max="13021" width="2.7109375" style="1" customWidth="1"/>
    <col min="13022" max="13022" width="20.7109375" style="1" customWidth="1"/>
    <col min="13023" max="13023" width="3" style="1" customWidth="1"/>
    <col min="13024" max="13024" width="0" style="1" hidden="1" customWidth="1"/>
    <col min="13025" max="13027" width="11.42578125" style="1" customWidth="1"/>
    <col min="13028" max="13028" width="0" style="1" hidden="1" customWidth="1"/>
    <col min="13029" max="13050" width="11.42578125" style="1" customWidth="1"/>
    <col min="13051" max="13051" width="0" style="1" hidden="1" customWidth="1"/>
    <col min="13052" max="13057" width="11.42578125" style="1" customWidth="1"/>
    <col min="13058" max="13058" width="11.7109375" style="1" customWidth="1"/>
    <col min="13059" max="13059" width="11.5703125" style="1" customWidth="1"/>
    <col min="13060" max="13061" width="11.42578125" style="1" customWidth="1"/>
    <col min="13062" max="13062" width="12" style="1" customWidth="1"/>
    <col min="13063" max="13063" width="11.42578125" style="1" customWidth="1"/>
    <col min="13064" max="13064" width="11.5703125" style="1" customWidth="1"/>
    <col min="13065" max="13065" width="12.28515625" style="1" customWidth="1"/>
    <col min="13066" max="13066" width="8.28515625" style="1" customWidth="1"/>
    <col min="13067" max="13276" width="13.7109375" style="1"/>
    <col min="13277" max="13277" width="2.7109375" style="1" customWidth="1"/>
    <col min="13278" max="13278" width="20.7109375" style="1" customWidth="1"/>
    <col min="13279" max="13279" width="3" style="1" customWidth="1"/>
    <col min="13280" max="13280" width="0" style="1" hidden="1" customWidth="1"/>
    <col min="13281" max="13283" width="11.42578125" style="1" customWidth="1"/>
    <col min="13284" max="13284" width="0" style="1" hidden="1" customWidth="1"/>
    <col min="13285" max="13306" width="11.42578125" style="1" customWidth="1"/>
    <col min="13307" max="13307" width="0" style="1" hidden="1" customWidth="1"/>
    <col min="13308" max="13313" width="11.42578125" style="1" customWidth="1"/>
    <col min="13314" max="13314" width="11.7109375" style="1" customWidth="1"/>
    <col min="13315" max="13315" width="11.5703125" style="1" customWidth="1"/>
    <col min="13316" max="13317" width="11.42578125" style="1" customWidth="1"/>
    <col min="13318" max="13318" width="12" style="1" customWidth="1"/>
    <col min="13319" max="13319" width="11.42578125" style="1" customWidth="1"/>
    <col min="13320" max="13320" width="11.5703125" style="1" customWidth="1"/>
    <col min="13321" max="13321" width="12.28515625" style="1" customWidth="1"/>
    <col min="13322" max="13322" width="8.28515625" style="1" customWidth="1"/>
    <col min="13323" max="13532" width="13.7109375" style="1"/>
    <col min="13533" max="13533" width="2.7109375" style="1" customWidth="1"/>
    <col min="13534" max="13534" width="20.7109375" style="1" customWidth="1"/>
    <col min="13535" max="13535" width="3" style="1" customWidth="1"/>
    <col min="13536" max="13536" width="0" style="1" hidden="1" customWidth="1"/>
    <col min="13537" max="13539" width="11.42578125" style="1" customWidth="1"/>
    <col min="13540" max="13540" width="0" style="1" hidden="1" customWidth="1"/>
    <col min="13541" max="13562" width="11.42578125" style="1" customWidth="1"/>
    <col min="13563" max="13563" width="0" style="1" hidden="1" customWidth="1"/>
    <col min="13564" max="13569" width="11.42578125" style="1" customWidth="1"/>
    <col min="13570" max="13570" width="11.7109375" style="1" customWidth="1"/>
    <col min="13571" max="13571" width="11.5703125" style="1" customWidth="1"/>
    <col min="13572" max="13573" width="11.42578125" style="1" customWidth="1"/>
    <col min="13574" max="13574" width="12" style="1" customWidth="1"/>
    <col min="13575" max="13575" width="11.42578125" style="1" customWidth="1"/>
    <col min="13576" max="13576" width="11.5703125" style="1" customWidth="1"/>
    <col min="13577" max="13577" width="12.28515625" style="1" customWidth="1"/>
    <col min="13578" max="13578" width="8.28515625" style="1" customWidth="1"/>
    <col min="13579" max="13788" width="13.7109375" style="1"/>
    <col min="13789" max="13789" width="2.7109375" style="1" customWidth="1"/>
    <col min="13790" max="13790" width="20.7109375" style="1" customWidth="1"/>
    <col min="13791" max="13791" width="3" style="1" customWidth="1"/>
    <col min="13792" max="13792" width="0" style="1" hidden="1" customWidth="1"/>
    <col min="13793" max="13795" width="11.42578125" style="1" customWidth="1"/>
    <col min="13796" max="13796" width="0" style="1" hidden="1" customWidth="1"/>
    <col min="13797" max="13818" width="11.42578125" style="1" customWidth="1"/>
    <col min="13819" max="13819" width="0" style="1" hidden="1" customWidth="1"/>
    <col min="13820" max="13825" width="11.42578125" style="1" customWidth="1"/>
    <col min="13826" max="13826" width="11.7109375" style="1" customWidth="1"/>
    <col min="13827" max="13827" width="11.5703125" style="1" customWidth="1"/>
    <col min="13828" max="13829" width="11.42578125" style="1" customWidth="1"/>
    <col min="13830" max="13830" width="12" style="1" customWidth="1"/>
    <col min="13831" max="13831" width="11.42578125" style="1" customWidth="1"/>
    <col min="13832" max="13832" width="11.5703125" style="1" customWidth="1"/>
    <col min="13833" max="13833" width="12.28515625" style="1" customWidth="1"/>
    <col min="13834" max="13834" width="8.28515625" style="1" customWidth="1"/>
    <col min="13835" max="14044" width="13.7109375" style="1"/>
    <col min="14045" max="14045" width="2.7109375" style="1" customWidth="1"/>
    <col min="14046" max="14046" width="20.7109375" style="1" customWidth="1"/>
    <col min="14047" max="14047" width="3" style="1" customWidth="1"/>
    <col min="14048" max="14048" width="0" style="1" hidden="1" customWidth="1"/>
    <col min="14049" max="14051" width="11.42578125" style="1" customWidth="1"/>
    <col min="14052" max="14052" width="0" style="1" hidden="1" customWidth="1"/>
    <col min="14053" max="14074" width="11.42578125" style="1" customWidth="1"/>
    <col min="14075" max="14075" width="0" style="1" hidden="1" customWidth="1"/>
    <col min="14076" max="14081" width="11.42578125" style="1" customWidth="1"/>
    <col min="14082" max="14082" width="11.7109375" style="1" customWidth="1"/>
    <col min="14083" max="14083" width="11.5703125" style="1" customWidth="1"/>
    <col min="14084" max="14085" width="11.42578125" style="1" customWidth="1"/>
    <col min="14086" max="14086" width="12" style="1" customWidth="1"/>
    <col min="14087" max="14087" width="11.42578125" style="1" customWidth="1"/>
    <col min="14088" max="14088" width="11.5703125" style="1" customWidth="1"/>
    <col min="14089" max="14089" width="12.28515625" style="1" customWidth="1"/>
    <col min="14090" max="14090" width="8.28515625" style="1" customWidth="1"/>
    <col min="14091" max="14300" width="13.7109375" style="1"/>
    <col min="14301" max="14301" width="2.7109375" style="1" customWidth="1"/>
    <col min="14302" max="14302" width="20.7109375" style="1" customWidth="1"/>
    <col min="14303" max="14303" width="3" style="1" customWidth="1"/>
    <col min="14304" max="14304" width="0" style="1" hidden="1" customWidth="1"/>
    <col min="14305" max="14307" width="11.42578125" style="1" customWidth="1"/>
    <col min="14308" max="14308" width="0" style="1" hidden="1" customWidth="1"/>
    <col min="14309" max="14330" width="11.42578125" style="1" customWidth="1"/>
    <col min="14331" max="14331" width="0" style="1" hidden="1" customWidth="1"/>
    <col min="14332" max="14337" width="11.42578125" style="1" customWidth="1"/>
    <col min="14338" max="14338" width="11.7109375" style="1" customWidth="1"/>
    <col min="14339" max="14339" width="11.5703125" style="1" customWidth="1"/>
    <col min="14340" max="14341" width="11.42578125" style="1" customWidth="1"/>
    <col min="14342" max="14342" width="12" style="1" customWidth="1"/>
    <col min="14343" max="14343" width="11.42578125" style="1" customWidth="1"/>
    <col min="14344" max="14344" width="11.5703125" style="1" customWidth="1"/>
    <col min="14345" max="14345" width="12.28515625" style="1" customWidth="1"/>
    <col min="14346" max="14346" width="8.28515625" style="1" customWidth="1"/>
    <col min="14347" max="14556" width="13.7109375" style="1"/>
    <col min="14557" max="14557" width="2.7109375" style="1" customWidth="1"/>
    <col min="14558" max="14558" width="20.7109375" style="1" customWidth="1"/>
    <col min="14559" max="14559" width="3" style="1" customWidth="1"/>
    <col min="14560" max="14560" width="0" style="1" hidden="1" customWidth="1"/>
    <col min="14561" max="14563" width="11.42578125" style="1" customWidth="1"/>
    <col min="14564" max="14564" width="0" style="1" hidden="1" customWidth="1"/>
    <col min="14565" max="14586" width="11.42578125" style="1" customWidth="1"/>
    <col min="14587" max="14587" width="0" style="1" hidden="1" customWidth="1"/>
    <col min="14588" max="14593" width="11.42578125" style="1" customWidth="1"/>
    <col min="14594" max="14594" width="11.7109375" style="1" customWidth="1"/>
    <col min="14595" max="14595" width="11.5703125" style="1" customWidth="1"/>
    <col min="14596" max="14597" width="11.42578125" style="1" customWidth="1"/>
    <col min="14598" max="14598" width="12" style="1" customWidth="1"/>
    <col min="14599" max="14599" width="11.42578125" style="1" customWidth="1"/>
    <col min="14600" max="14600" width="11.5703125" style="1" customWidth="1"/>
    <col min="14601" max="14601" width="12.28515625" style="1" customWidth="1"/>
    <col min="14602" max="14602" width="8.28515625" style="1" customWidth="1"/>
    <col min="14603" max="14812" width="13.7109375" style="1"/>
    <col min="14813" max="14813" width="2.7109375" style="1" customWidth="1"/>
    <col min="14814" max="14814" width="20.7109375" style="1" customWidth="1"/>
    <col min="14815" max="14815" width="3" style="1" customWidth="1"/>
    <col min="14816" max="14816" width="0" style="1" hidden="1" customWidth="1"/>
    <col min="14817" max="14819" width="11.42578125" style="1" customWidth="1"/>
    <col min="14820" max="14820" width="0" style="1" hidden="1" customWidth="1"/>
    <col min="14821" max="14842" width="11.42578125" style="1" customWidth="1"/>
    <col min="14843" max="14843" width="0" style="1" hidden="1" customWidth="1"/>
    <col min="14844" max="14849" width="11.42578125" style="1" customWidth="1"/>
    <col min="14850" max="14850" width="11.7109375" style="1" customWidth="1"/>
    <col min="14851" max="14851" width="11.5703125" style="1" customWidth="1"/>
    <col min="14852" max="14853" width="11.42578125" style="1" customWidth="1"/>
    <col min="14854" max="14854" width="12" style="1" customWidth="1"/>
    <col min="14855" max="14855" width="11.42578125" style="1" customWidth="1"/>
    <col min="14856" max="14856" width="11.5703125" style="1" customWidth="1"/>
    <col min="14857" max="14857" width="12.28515625" style="1" customWidth="1"/>
    <col min="14858" max="14858" width="8.28515625" style="1" customWidth="1"/>
    <col min="14859" max="15068" width="13.7109375" style="1"/>
    <col min="15069" max="15069" width="2.7109375" style="1" customWidth="1"/>
    <col min="15070" max="15070" width="20.7109375" style="1" customWidth="1"/>
    <col min="15071" max="15071" width="3" style="1" customWidth="1"/>
    <col min="15072" max="15072" width="0" style="1" hidden="1" customWidth="1"/>
    <col min="15073" max="15075" width="11.42578125" style="1" customWidth="1"/>
    <col min="15076" max="15076" width="0" style="1" hidden="1" customWidth="1"/>
    <col min="15077" max="15098" width="11.42578125" style="1" customWidth="1"/>
    <col min="15099" max="15099" width="0" style="1" hidden="1" customWidth="1"/>
    <col min="15100" max="15105" width="11.42578125" style="1" customWidth="1"/>
    <col min="15106" max="15106" width="11.7109375" style="1" customWidth="1"/>
    <col min="15107" max="15107" width="11.5703125" style="1" customWidth="1"/>
    <col min="15108" max="15109" width="11.42578125" style="1" customWidth="1"/>
    <col min="15110" max="15110" width="12" style="1" customWidth="1"/>
    <col min="15111" max="15111" width="11.42578125" style="1" customWidth="1"/>
    <col min="15112" max="15112" width="11.5703125" style="1" customWidth="1"/>
    <col min="15113" max="15113" width="12.28515625" style="1" customWidth="1"/>
    <col min="15114" max="15114" width="8.28515625" style="1" customWidth="1"/>
    <col min="15115" max="15324" width="13.7109375" style="1"/>
    <col min="15325" max="15325" width="2.7109375" style="1" customWidth="1"/>
    <col min="15326" max="15326" width="20.7109375" style="1" customWidth="1"/>
    <col min="15327" max="15327" width="3" style="1" customWidth="1"/>
    <col min="15328" max="15328" width="0" style="1" hidden="1" customWidth="1"/>
    <col min="15329" max="15331" width="11.42578125" style="1" customWidth="1"/>
    <col min="15332" max="15332" width="0" style="1" hidden="1" customWidth="1"/>
    <col min="15333" max="15354" width="11.42578125" style="1" customWidth="1"/>
    <col min="15355" max="15355" width="0" style="1" hidden="1" customWidth="1"/>
    <col min="15356" max="15361" width="11.42578125" style="1" customWidth="1"/>
    <col min="15362" max="15362" width="11.7109375" style="1" customWidth="1"/>
    <col min="15363" max="15363" width="11.5703125" style="1" customWidth="1"/>
    <col min="15364" max="15365" width="11.42578125" style="1" customWidth="1"/>
    <col min="15366" max="15366" width="12" style="1" customWidth="1"/>
    <col min="15367" max="15367" width="11.42578125" style="1" customWidth="1"/>
    <col min="15368" max="15368" width="11.5703125" style="1" customWidth="1"/>
    <col min="15369" max="15369" width="12.28515625" style="1" customWidth="1"/>
    <col min="15370" max="15370" width="8.28515625" style="1" customWidth="1"/>
    <col min="15371" max="15580" width="13.7109375" style="1"/>
    <col min="15581" max="15581" width="2.7109375" style="1" customWidth="1"/>
    <col min="15582" max="15582" width="20.7109375" style="1" customWidth="1"/>
    <col min="15583" max="15583" width="3" style="1" customWidth="1"/>
    <col min="15584" max="15584" width="0" style="1" hidden="1" customWidth="1"/>
    <col min="15585" max="15587" width="11.42578125" style="1" customWidth="1"/>
    <col min="15588" max="15588" width="0" style="1" hidden="1" customWidth="1"/>
    <col min="15589" max="15610" width="11.42578125" style="1" customWidth="1"/>
    <col min="15611" max="15611" width="0" style="1" hidden="1" customWidth="1"/>
    <col min="15612" max="15617" width="11.42578125" style="1" customWidth="1"/>
    <col min="15618" max="15618" width="11.7109375" style="1" customWidth="1"/>
    <col min="15619" max="15619" width="11.5703125" style="1" customWidth="1"/>
    <col min="15620" max="15621" width="11.42578125" style="1" customWidth="1"/>
    <col min="15622" max="15622" width="12" style="1" customWidth="1"/>
    <col min="15623" max="15623" width="11.42578125" style="1" customWidth="1"/>
    <col min="15624" max="15624" width="11.5703125" style="1" customWidth="1"/>
    <col min="15625" max="15625" width="12.28515625" style="1" customWidth="1"/>
    <col min="15626" max="15626" width="8.28515625" style="1" customWidth="1"/>
    <col min="15627" max="15836" width="13.7109375" style="1"/>
    <col min="15837" max="15837" width="2.7109375" style="1" customWidth="1"/>
    <col min="15838" max="15838" width="20.7109375" style="1" customWidth="1"/>
    <col min="15839" max="15839" width="3" style="1" customWidth="1"/>
    <col min="15840" max="15840" width="0" style="1" hidden="1" customWidth="1"/>
    <col min="15841" max="15843" width="11.42578125" style="1" customWidth="1"/>
    <col min="15844" max="15844" width="0" style="1" hidden="1" customWidth="1"/>
    <col min="15845" max="15866" width="11.42578125" style="1" customWidth="1"/>
    <col min="15867" max="15867" width="0" style="1" hidden="1" customWidth="1"/>
    <col min="15868" max="15873" width="11.42578125" style="1" customWidth="1"/>
    <col min="15874" max="15874" width="11.7109375" style="1" customWidth="1"/>
    <col min="15875" max="15875" width="11.5703125" style="1" customWidth="1"/>
    <col min="15876" max="15877" width="11.42578125" style="1" customWidth="1"/>
    <col min="15878" max="15878" width="12" style="1" customWidth="1"/>
    <col min="15879" max="15879" width="11.42578125" style="1" customWidth="1"/>
    <col min="15880" max="15880" width="11.5703125" style="1" customWidth="1"/>
    <col min="15881" max="15881" width="12.28515625" style="1" customWidth="1"/>
    <col min="15882" max="15882" width="8.28515625" style="1" customWidth="1"/>
    <col min="15883" max="16092" width="13.7109375" style="1"/>
    <col min="16093" max="16093" width="2.7109375" style="1" customWidth="1"/>
    <col min="16094" max="16094" width="20.7109375" style="1" customWidth="1"/>
    <col min="16095" max="16095" width="3" style="1" customWidth="1"/>
    <col min="16096" max="16096" width="0" style="1" hidden="1" customWidth="1"/>
    <col min="16097" max="16099" width="11.42578125" style="1" customWidth="1"/>
    <col min="16100" max="16100" width="0" style="1" hidden="1" customWidth="1"/>
    <col min="16101" max="16122" width="11.42578125" style="1" customWidth="1"/>
    <col min="16123" max="16123" width="0" style="1" hidden="1" customWidth="1"/>
    <col min="16124" max="16129" width="11.42578125" style="1" customWidth="1"/>
    <col min="16130" max="16130" width="11.7109375" style="1" customWidth="1"/>
    <col min="16131" max="16131" width="11.5703125" style="1" customWidth="1"/>
    <col min="16132" max="16133" width="11.42578125" style="1" customWidth="1"/>
    <col min="16134" max="16134" width="12" style="1" customWidth="1"/>
    <col min="16135" max="16135" width="11.42578125" style="1" customWidth="1"/>
    <col min="16136" max="16136" width="11.5703125" style="1" customWidth="1"/>
    <col min="16137" max="16137" width="12.28515625" style="1" customWidth="1"/>
    <col min="16138" max="16138" width="8.28515625" style="1" customWidth="1"/>
    <col min="16139" max="16384" width="13.7109375" style="1"/>
  </cols>
  <sheetData>
    <row r="1" spans="2:11" ht="17.25" customHeight="1" x14ac:dyDescent="0.25"/>
    <row r="2" spans="2:11" ht="19.5" customHeight="1" thickBot="1" x14ac:dyDescent="0.3"/>
    <row r="3" spans="2:11" ht="19.5" customHeight="1" x14ac:dyDescent="0.25">
      <c r="B3" s="2" t="s">
        <v>178</v>
      </c>
      <c r="C3" s="3"/>
      <c r="D3" s="3"/>
      <c r="E3" s="58"/>
      <c r="F3" s="50"/>
      <c r="G3" s="50"/>
      <c r="H3" s="58"/>
      <c r="I3" s="58"/>
      <c r="J3" s="58"/>
      <c r="K3" s="481"/>
    </row>
    <row r="4" spans="2:11" s="4" customFormat="1" ht="15.75" x14ac:dyDescent="0.25">
      <c r="B4" s="5"/>
      <c r="C4" s="6"/>
      <c r="D4" s="7"/>
      <c r="E4" s="59"/>
      <c r="F4" s="59"/>
      <c r="G4" s="59"/>
      <c r="H4" s="59"/>
      <c r="I4" s="59"/>
      <c r="J4" s="59"/>
      <c r="K4" s="501"/>
    </row>
    <row r="5" spans="2:11" s="4" customFormat="1" ht="15.75" x14ac:dyDescent="0.25">
      <c r="B5" s="8" t="s">
        <v>0</v>
      </c>
      <c r="C5" s="9"/>
      <c r="D5" s="10"/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502" t="s">
        <v>1</v>
      </c>
    </row>
    <row r="6" spans="2:11" s="12" customFormat="1" ht="15.75" x14ac:dyDescent="0.25">
      <c r="B6" s="13" t="s">
        <v>2</v>
      </c>
      <c r="C6" s="14"/>
      <c r="D6" s="15"/>
      <c r="E6" s="16" t="s">
        <v>3</v>
      </c>
      <c r="F6" s="60" t="s">
        <v>4</v>
      </c>
      <c r="G6" s="60" t="s">
        <v>6</v>
      </c>
      <c r="H6" s="16" t="s">
        <v>7</v>
      </c>
      <c r="I6" s="60" t="s">
        <v>5</v>
      </c>
      <c r="J6" s="60" t="s">
        <v>8</v>
      </c>
      <c r="K6" s="503" t="s">
        <v>9</v>
      </c>
    </row>
    <row r="7" spans="2:11" s="12" customFormat="1" ht="15.75" hidden="1" x14ac:dyDescent="0.25">
      <c r="B7" s="17" t="s">
        <v>10</v>
      </c>
      <c r="C7" s="18"/>
      <c r="D7" s="19"/>
      <c r="E7" s="61" t="s">
        <v>11</v>
      </c>
      <c r="F7" s="51" t="s">
        <v>13</v>
      </c>
      <c r="G7" s="51" t="s">
        <v>13</v>
      </c>
      <c r="H7" s="61" t="s">
        <v>14</v>
      </c>
      <c r="I7" s="61" t="s">
        <v>15</v>
      </c>
      <c r="J7" s="61" t="s">
        <v>16</v>
      </c>
      <c r="K7" s="504" t="s">
        <v>13</v>
      </c>
    </row>
    <row r="8" spans="2:11" s="4" customFormat="1" ht="15.75" x14ac:dyDescent="0.25">
      <c r="B8" s="20" t="s">
        <v>19</v>
      </c>
      <c r="C8" s="21"/>
      <c r="D8" s="22"/>
      <c r="E8" s="62"/>
      <c r="F8" s="52"/>
      <c r="G8" s="52"/>
      <c r="H8" s="62"/>
      <c r="I8" s="62"/>
      <c r="J8" s="62"/>
      <c r="K8" s="505"/>
    </row>
    <row r="9" spans="2:11" s="4" customFormat="1" ht="15.75" x14ac:dyDescent="0.25">
      <c r="B9" s="23" t="s">
        <v>20</v>
      </c>
      <c r="C9" s="24"/>
      <c r="D9" s="25"/>
      <c r="E9" s="63"/>
      <c r="F9" s="53"/>
      <c r="G9" s="53"/>
      <c r="H9" s="63"/>
      <c r="I9" s="63"/>
      <c r="J9" s="63"/>
      <c r="K9" s="506"/>
    </row>
    <row r="10" spans="2:11" s="4" customFormat="1" ht="15.75" x14ac:dyDescent="0.25">
      <c r="B10" s="20"/>
      <c r="D10" s="26"/>
      <c r="E10" s="26"/>
      <c r="F10" s="54"/>
      <c r="G10" s="54"/>
      <c r="H10" s="26"/>
      <c r="I10" s="26"/>
      <c r="J10" s="26"/>
      <c r="K10" s="507"/>
    </row>
    <row r="11" spans="2:11" s="21" customFormat="1" ht="15.75" x14ac:dyDescent="0.25">
      <c r="B11" s="28" t="s">
        <v>21</v>
      </c>
      <c r="C11" s="29" t="s">
        <v>22</v>
      </c>
      <c r="D11" s="33"/>
      <c r="E11" s="33">
        <v>0.32291666666666669</v>
      </c>
      <c r="F11" s="33">
        <v>0.2986111111111111</v>
      </c>
      <c r="G11" s="33">
        <v>0.375</v>
      </c>
      <c r="H11" s="33">
        <v>0.4375</v>
      </c>
      <c r="I11" s="33">
        <v>0.54166666666666663</v>
      </c>
      <c r="J11" s="33">
        <v>0.625</v>
      </c>
      <c r="K11" s="508">
        <v>0.67361111111111116</v>
      </c>
    </row>
    <row r="12" spans="2:11" s="4" customFormat="1" ht="15.75" x14ac:dyDescent="0.25">
      <c r="B12" s="28" t="s">
        <v>23</v>
      </c>
      <c r="C12" s="29" t="s">
        <v>24</v>
      </c>
      <c r="D12" s="30">
        <f>TIME(0,2,30)</f>
        <v>1.736111111111111E-3</v>
      </c>
      <c r="E12" s="31">
        <f t="shared" ref="E12:F27" si="0">E11+$D12</f>
        <v>0.32465277777777779</v>
      </c>
      <c r="F12" s="31">
        <f t="shared" si="0"/>
        <v>0.30034722222222221</v>
      </c>
      <c r="G12" s="31">
        <f t="shared" ref="G12:J27" si="1">G11+$D12</f>
        <v>0.3767361111111111</v>
      </c>
      <c r="H12" s="31">
        <f t="shared" si="1"/>
        <v>0.4392361111111111</v>
      </c>
      <c r="I12" s="31">
        <f t="shared" si="1"/>
        <v>0.54340277777777779</v>
      </c>
      <c r="J12" s="31">
        <f t="shared" si="1"/>
        <v>0.62673611111111116</v>
      </c>
      <c r="K12" s="509">
        <f t="shared" ref="K12:K27" si="2">K11+$D12</f>
        <v>0.67534722222222232</v>
      </c>
    </row>
    <row r="13" spans="2:11" s="4" customFormat="1" ht="15.75" x14ac:dyDescent="0.25">
      <c r="B13" s="28" t="s">
        <v>25</v>
      </c>
      <c r="C13" s="29" t="s">
        <v>22</v>
      </c>
      <c r="D13" s="30">
        <f>TIME(0,0,30)</f>
        <v>3.4722222222222224E-4</v>
      </c>
      <c r="E13" s="31">
        <f t="shared" si="0"/>
        <v>0.32500000000000001</v>
      </c>
      <c r="F13" s="31">
        <f t="shared" si="0"/>
        <v>0.30069444444444443</v>
      </c>
      <c r="G13" s="31">
        <f t="shared" si="1"/>
        <v>0.37708333333333333</v>
      </c>
      <c r="H13" s="31">
        <f t="shared" si="1"/>
        <v>0.43958333333333333</v>
      </c>
      <c r="I13" s="31">
        <f t="shared" si="1"/>
        <v>0.54375000000000007</v>
      </c>
      <c r="J13" s="31">
        <f t="shared" si="1"/>
        <v>0.62708333333333344</v>
      </c>
      <c r="K13" s="509">
        <f t="shared" si="2"/>
        <v>0.6756944444444446</v>
      </c>
    </row>
    <row r="14" spans="2:11" s="4" customFormat="1" ht="15.75" x14ac:dyDescent="0.25">
      <c r="B14" s="28" t="s">
        <v>26</v>
      </c>
      <c r="C14" s="29" t="s">
        <v>24</v>
      </c>
      <c r="D14" s="32">
        <f>TIME(0,7,30)</f>
        <v>5.208333333333333E-3</v>
      </c>
      <c r="E14" s="31">
        <f t="shared" si="0"/>
        <v>0.33020833333333333</v>
      </c>
      <c r="F14" s="31">
        <f t="shared" si="0"/>
        <v>0.30590277777777775</v>
      </c>
      <c r="G14" s="31">
        <f t="shared" si="1"/>
        <v>0.38229166666666664</v>
      </c>
      <c r="H14" s="31">
        <f t="shared" si="1"/>
        <v>0.44479166666666664</v>
      </c>
      <c r="I14" s="31">
        <f t="shared" si="1"/>
        <v>0.54895833333333344</v>
      </c>
      <c r="J14" s="31">
        <f t="shared" si="1"/>
        <v>0.63229166666666681</v>
      </c>
      <c r="K14" s="509">
        <f t="shared" si="2"/>
        <v>0.68090277777777797</v>
      </c>
    </row>
    <row r="15" spans="2:11" s="4" customFormat="1" ht="15.75" customHeight="1" x14ac:dyDescent="0.25">
      <c r="B15" s="28"/>
      <c r="C15" s="29" t="s">
        <v>22</v>
      </c>
      <c r="D15" s="32">
        <f>TIME(0,0,30)</f>
        <v>3.4722222222222224E-4</v>
      </c>
      <c r="E15" s="31">
        <f t="shared" si="0"/>
        <v>0.33055555555555555</v>
      </c>
      <c r="F15" s="31">
        <f t="shared" si="0"/>
        <v>0.30624999999999997</v>
      </c>
      <c r="G15" s="31">
        <f t="shared" si="1"/>
        <v>0.38263888888888886</v>
      </c>
      <c r="H15" s="31">
        <f t="shared" si="1"/>
        <v>0.44513888888888886</v>
      </c>
      <c r="I15" s="31">
        <f t="shared" si="1"/>
        <v>0.54930555555555571</v>
      </c>
      <c r="J15" s="31">
        <f t="shared" si="1"/>
        <v>0.63263888888888908</v>
      </c>
      <c r="K15" s="509">
        <f t="shared" si="2"/>
        <v>0.68125000000000024</v>
      </c>
    </row>
    <row r="16" spans="2:11" s="4" customFormat="1" ht="15.75" x14ac:dyDescent="0.25">
      <c r="B16" s="28" t="s">
        <v>27</v>
      </c>
      <c r="C16" s="29" t="s">
        <v>24</v>
      </c>
      <c r="D16" s="30">
        <f>TIME(0,2,30)</f>
        <v>1.736111111111111E-3</v>
      </c>
      <c r="E16" s="31">
        <f t="shared" si="0"/>
        <v>0.33229166666666665</v>
      </c>
      <c r="F16" s="31">
        <f t="shared" si="0"/>
        <v>0.30798611111111107</v>
      </c>
      <c r="G16" s="31">
        <f t="shared" si="1"/>
        <v>0.38437499999999997</v>
      </c>
      <c r="H16" s="31">
        <f t="shared" si="1"/>
        <v>0.44687499999999997</v>
      </c>
      <c r="I16" s="31">
        <f t="shared" si="1"/>
        <v>0.55104166666666687</v>
      </c>
      <c r="J16" s="31">
        <f t="shared" si="1"/>
        <v>0.63437500000000024</v>
      </c>
      <c r="K16" s="509">
        <f t="shared" si="2"/>
        <v>0.6829861111111114</v>
      </c>
    </row>
    <row r="17" spans="2:11" s="4" customFormat="1" ht="15.75" x14ac:dyDescent="0.25">
      <c r="B17" s="28"/>
      <c r="C17" s="29" t="s">
        <v>22</v>
      </c>
      <c r="D17" s="30">
        <f>TIME(0,0,30)</f>
        <v>3.4722222222222224E-4</v>
      </c>
      <c r="E17" s="31">
        <f t="shared" si="0"/>
        <v>0.33263888888888887</v>
      </c>
      <c r="F17" s="31">
        <f t="shared" si="0"/>
        <v>0.30833333333333329</v>
      </c>
      <c r="G17" s="31">
        <f t="shared" si="1"/>
        <v>0.38472222222222219</v>
      </c>
      <c r="H17" s="31">
        <f t="shared" si="1"/>
        <v>0.44722222222222219</v>
      </c>
      <c r="I17" s="31">
        <f t="shared" si="1"/>
        <v>0.55138888888888915</v>
      </c>
      <c r="J17" s="31">
        <f t="shared" si="1"/>
        <v>0.63472222222222252</v>
      </c>
      <c r="K17" s="509">
        <f t="shared" si="2"/>
        <v>0.68333333333333368</v>
      </c>
    </row>
    <row r="18" spans="2:11" s="4" customFormat="1" ht="15.75" x14ac:dyDescent="0.25">
      <c r="B18" s="28" t="s">
        <v>28</v>
      </c>
      <c r="C18" s="29" t="s">
        <v>24</v>
      </c>
      <c r="D18" s="30">
        <f>TIME(0,1,30)</f>
        <v>1.0416666666666667E-3</v>
      </c>
      <c r="E18" s="31">
        <f t="shared" si="0"/>
        <v>0.33368055555555554</v>
      </c>
      <c r="F18" s="31">
        <f t="shared" si="0"/>
        <v>0.30937499999999996</v>
      </c>
      <c r="G18" s="31">
        <f t="shared" si="1"/>
        <v>0.38576388888888885</v>
      </c>
      <c r="H18" s="31">
        <f t="shared" si="1"/>
        <v>0.44826388888888885</v>
      </c>
      <c r="I18" s="31">
        <f t="shared" si="1"/>
        <v>0.55243055555555587</v>
      </c>
      <c r="J18" s="31">
        <f t="shared" si="1"/>
        <v>0.63576388888888924</v>
      </c>
      <c r="K18" s="509">
        <f t="shared" si="2"/>
        <v>0.6843750000000004</v>
      </c>
    </row>
    <row r="19" spans="2:11" s="4" customFormat="1" ht="15.75" x14ac:dyDescent="0.25">
      <c r="B19" s="28"/>
      <c r="C19" s="29" t="s">
        <v>22</v>
      </c>
      <c r="D19" s="30">
        <f>TIME(0,0,30)</f>
        <v>3.4722222222222224E-4</v>
      </c>
      <c r="E19" s="31">
        <f t="shared" si="0"/>
        <v>0.33402777777777776</v>
      </c>
      <c r="F19" s="31">
        <f t="shared" si="0"/>
        <v>0.30972222222222218</v>
      </c>
      <c r="G19" s="31">
        <f t="shared" si="1"/>
        <v>0.38611111111111107</v>
      </c>
      <c r="H19" s="31">
        <f t="shared" si="1"/>
        <v>0.44861111111111107</v>
      </c>
      <c r="I19" s="31">
        <f t="shared" si="1"/>
        <v>0.55277777777777815</v>
      </c>
      <c r="J19" s="31">
        <f t="shared" si="1"/>
        <v>0.63611111111111152</v>
      </c>
      <c r="K19" s="509">
        <f t="shared" si="2"/>
        <v>0.68472222222222268</v>
      </c>
    </row>
    <row r="20" spans="2:11" s="4" customFormat="1" ht="15.75" x14ac:dyDescent="0.25">
      <c r="B20" s="28" t="s">
        <v>29</v>
      </c>
      <c r="C20" s="29" t="s">
        <v>24</v>
      </c>
      <c r="D20" s="30">
        <f>TIME(0,1,30)</f>
        <v>1.0416666666666667E-3</v>
      </c>
      <c r="E20" s="31">
        <f t="shared" si="0"/>
        <v>0.33506944444444442</v>
      </c>
      <c r="F20" s="512">
        <v>0.3125</v>
      </c>
      <c r="G20" s="31">
        <f t="shared" si="1"/>
        <v>0.38715277777777773</v>
      </c>
      <c r="H20" s="31">
        <f t="shared" si="1"/>
        <v>0.44965277777777773</v>
      </c>
      <c r="I20" s="31">
        <f t="shared" si="1"/>
        <v>0.55381944444444486</v>
      </c>
      <c r="J20" s="31">
        <f t="shared" si="1"/>
        <v>0.63715277777777823</v>
      </c>
      <c r="K20" s="509">
        <f t="shared" si="2"/>
        <v>0.68576388888888939</v>
      </c>
    </row>
    <row r="21" spans="2:11" s="4" customFormat="1" ht="15.75" x14ac:dyDescent="0.25">
      <c r="B21" s="28"/>
      <c r="C21" s="29" t="s">
        <v>22</v>
      </c>
      <c r="D21" s="30">
        <f>TIME(0,0,30)</f>
        <v>3.4722222222222224E-4</v>
      </c>
      <c r="E21" s="31">
        <f t="shared" si="0"/>
        <v>0.33541666666666664</v>
      </c>
      <c r="F21" s="512">
        <v>0.35416666666666669</v>
      </c>
      <c r="G21" s="31">
        <f t="shared" si="1"/>
        <v>0.38749999999999996</v>
      </c>
      <c r="H21" s="31">
        <f t="shared" si="1"/>
        <v>0.44999999999999996</v>
      </c>
      <c r="I21" s="31">
        <f t="shared" si="1"/>
        <v>0.55416666666666714</v>
      </c>
      <c r="J21" s="31">
        <f t="shared" si="1"/>
        <v>0.63750000000000051</v>
      </c>
      <c r="K21" s="509">
        <f t="shared" si="2"/>
        <v>0.68611111111111167</v>
      </c>
    </row>
    <row r="22" spans="2:11" s="4" customFormat="1" ht="15.75" x14ac:dyDescent="0.25">
      <c r="B22" s="28" t="s">
        <v>30</v>
      </c>
      <c r="C22" s="29" t="s">
        <v>24</v>
      </c>
      <c r="D22" s="32">
        <f>TIME(0,1,30)</f>
        <v>1.0416666666666667E-3</v>
      </c>
      <c r="E22" s="31">
        <f t="shared" si="0"/>
        <v>0.3364583333333333</v>
      </c>
      <c r="F22" s="31">
        <f t="shared" si="0"/>
        <v>0.35520833333333335</v>
      </c>
      <c r="G22" s="31">
        <f t="shared" si="1"/>
        <v>0.38854166666666662</v>
      </c>
      <c r="H22" s="31">
        <f t="shared" si="1"/>
        <v>0.45104166666666662</v>
      </c>
      <c r="I22" s="31">
        <f t="shared" si="1"/>
        <v>0.55520833333333386</v>
      </c>
      <c r="J22" s="31">
        <f t="shared" si="1"/>
        <v>0.63854166666666723</v>
      </c>
      <c r="K22" s="509">
        <f t="shared" si="2"/>
        <v>0.68715277777777839</v>
      </c>
    </row>
    <row r="23" spans="2:11" s="4" customFormat="1" ht="15.75" x14ac:dyDescent="0.25">
      <c r="B23" s="28"/>
      <c r="C23" s="29" t="s">
        <v>22</v>
      </c>
      <c r="D23" s="32">
        <f>TIME(0,0,30)</f>
        <v>3.4722222222222224E-4</v>
      </c>
      <c r="E23" s="31">
        <f t="shared" si="0"/>
        <v>0.33680555555555552</v>
      </c>
      <c r="F23" s="31">
        <f t="shared" si="0"/>
        <v>0.35555555555555557</v>
      </c>
      <c r="G23" s="31">
        <f t="shared" si="1"/>
        <v>0.38888888888888884</v>
      </c>
      <c r="H23" s="31">
        <f t="shared" si="1"/>
        <v>0.45138888888888884</v>
      </c>
      <c r="I23" s="31">
        <f t="shared" si="1"/>
        <v>0.55555555555555614</v>
      </c>
      <c r="J23" s="31">
        <f t="shared" si="1"/>
        <v>0.63888888888888951</v>
      </c>
      <c r="K23" s="509">
        <f t="shared" si="2"/>
        <v>0.68750000000000067</v>
      </c>
    </row>
    <row r="24" spans="2:11" s="4" customFormat="1" ht="15.75" x14ac:dyDescent="0.25">
      <c r="B24" s="28" t="s">
        <v>31</v>
      </c>
      <c r="C24" s="29" t="s">
        <v>24</v>
      </c>
      <c r="D24" s="30">
        <f>TIME(0,2,30)</f>
        <v>1.736111111111111E-3</v>
      </c>
      <c r="E24" s="31">
        <f t="shared" si="0"/>
        <v>0.33854166666666663</v>
      </c>
      <c r="F24" s="31">
        <f t="shared" si="0"/>
        <v>0.35729166666666667</v>
      </c>
      <c r="G24" s="31">
        <f t="shared" si="1"/>
        <v>0.39062499999999994</v>
      </c>
      <c r="H24" s="31">
        <f t="shared" si="1"/>
        <v>0.45312499999999994</v>
      </c>
      <c r="I24" s="31">
        <f t="shared" si="1"/>
        <v>0.5572916666666673</v>
      </c>
      <c r="J24" s="31">
        <f t="shared" si="1"/>
        <v>0.64062500000000067</v>
      </c>
      <c r="K24" s="509">
        <f t="shared" si="2"/>
        <v>0.68923611111111183</v>
      </c>
    </row>
    <row r="25" spans="2:11" s="4" customFormat="1" ht="15.75" x14ac:dyDescent="0.25">
      <c r="B25" s="28"/>
      <c r="C25" s="29" t="s">
        <v>22</v>
      </c>
      <c r="D25" s="30">
        <f>TIME(0,0,30)</f>
        <v>3.4722222222222224E-4</v>
      </c>
      <c r="E25" s="31">
        <f t="shared" si="0"/>
        <v>0.33888888888888885</v>
      </c>
      <c r="F25" s="31">
        <f t="shared" si="0"/>
        <v>0.3576388888888889</v>
      </c>
      <c r="G25" s="31">
        <f t="shared" si="1"/>
        <v>0.39097222222222217</v>
      </c>
      <c r="H25" s="31">
        <f t="shared" si="1"/>
        <v>0.45347222222222217</v>
      </c>
      <c r="I25" s="31">
        <f t="shared" si="1"/>
        <v>0.55763888888888957</v>
      </c>
      <c r="J25" s="31">
        <f t="shared" si="1"/>
        <v>0.64097222222222294</v>
      </c>
      <c r="K25" s="509">
        <f t="shared" si="2"/>
        <v>0.6895833333333341</v>
      </c>
    </row>
    <row r="26" spans="2:11" s="4" customFormat="1" ht="15.75" x14ac:dyDescent="0.25">
      <c r="B26" s="28" t="s">
        <v>32</v>
      </c>
      <c r="C26" s="29" t="s">
        <v>24</v>
      </c>
      <c r="D26" s="30">
        <f>TIME(0,1,30)</f>
        <v>1.0416666666666667E-3</v>
      </c>
      <c r="E26" s="31">
        <f t="shared" si="0"/>
        <v>0.33993055555555551</v>
      </c>
      <c r="F26" s="31">
        <f t="shared" si="0"/>
        <v>0.35868055555555556</v>
      </c>
      <c r="G26" s="31">
        <f t="shared" si="1"/>
        <v>0.39201388888888883</v>
      </c>
      <c r="H26" s="31">
        <f t="shared" si="1"/>
        <v>0.45451388888888883</v>
      </c>
      <c r="I26" s="31">
        <f t="shared" si="1"/>
        <v>0.55868055555555629</v>
      </c>
      <c r="J26" s="31">
        <f t="shared" si="1"/>
        <v>0.64201388888888966</v>
      </c>
      <c r="K26" s="509">
        <f t="shared" si="2"/>
        <v>0.69062500000000082</v>
      </c>
    </row>
    <row r="27" spans="2:11" s="4" customFormat="1" ht="16.5" thickBot="1" x14ac:dyDescent="0.3">
      <c r="B27" s="68"/>
      <c r="C27" s="69" t="s">
        <v>22</v>
      </c>
      <c r="D27" s="470">
        <f>TIME(0,0,30)</f>
        <v>3.4722222222222224E-4</v>
      </c>
      <c r="E27" s="471">
        <f t="shared" si="0"/>
        <v>0.34027777777777773</v>
      </c>
      <c r="F27" s="471">
        <f t="shared" si="0"/>
        <v>0.35902777777777778</v>
      </c>
      <c r="G27" s="471">
        <f t="shared" si="1"/>
        <v>0.39236111111111105</v>
      </c>
      <c r="H27" s="471">
        <f t="shared" si="1"/>
        <v>0.45486111111111105</v>
      </c>
      <c r="I27" s="471">
        <f t="shared" si="1"/>
        <v>0.55902777777777857</v>
      </c>
      <c r="J27" s="471">
        <f t="shared" si="1"/>
        <v>0.64236111111111194</v>
      </c>
      <c r="K27" s="510">
        <f t="shared" si="2"/>
        <v>0.6909722222222231</v>
      </c>
    </row>
    <row r="28" spans="2:11" s="4" customFormat="1" ht="15.75" hidden="1" x14ac:dyDescent="0.25">
      <c r="B28" s="466" t="s">
        <v>33</v>
      </c>
      <c r="C28" s="467" t="s">
        <v>24</v>
      </c>
      <c r="D28" s="468">
        <f>TIME(0,1,30)</f>
        <v>1.0416666666666667E-3</v>
      </c>
      <c r="E28" s="469">
        <f t="shared" ref="E28:F43" si="3">E27+$D28</f>
        <v>0.3413194444444444</v>
      </c>
      <c r="F28" s="469">
        <f t="shared" si="3"/>
        <v>0.36006944444444444</v>
      </c>
      <c r="G28" s="469">
        <f t="shared" ref="G28:J43" si="4">G27+$D28</f>
        <v>0.39340277777777771</v>
      </c>
      <c r="H28" s="469">
        <f t="shared" si="4"/>
        <v>0.45590277777777771</v>
      </c>
      <c r="I28" s="469">
        <f t="shared" si="4"/>
        <v>0.56006944444444529</v>
      </c>
      <c r="J28" s="469">
        <f t="shared" si="4"/>
        <v>0.64340277777777866</v>
      </c>
      <c r="K28" s="469">
        <f t="shared" ref="K28:K43" si="5">K27+$D28</f>
        <v>0.69201388888888982</v>
      </c>
    </row>
    <row r="29" spans="2:11" s="4" customFormat="1" ht="15.75" hidden="1" x14ac:dyDescent="0.25">
      <c r="B29" s="28"/>
      <c r="C29" s="29" t="s">
        <v>22</v>
      </c>
      <c r="D29" s="30">
        <f>TIME(0,0,30)</f>
        <v>3.4722222222222224E-4</v>
      </c>
      <c r="E29" s="31">
        <f t="shared" si="3"/>
        <v>0.34166666666666662</v>
      </c>
      <c r="F29" s="31">
        <f t="shared" si="3"/>
        <v>0.36041666666666666</v>
      </c>
      <c r="G29" s="31">
        <f t="shared" si="4"/>
        <v>0.39374999999999993</v>
      </c>
      <c r="H29" s="31">
        <f t="shared" si="4"/>
        <v>0.45624999999999993</v>
      </c>
      <c r="I29" s="31">
        <f t="shared" si="4"/>
        <v>0.56041666666666756</v>
      </c>
      <c r="J29" s="31">
        <f t="shared" si="4"/>
        <v>0.64375000000000093</v>
      </c>
      <c r="K29" s="31">
        <f t="shared" si="5"/>
        <v>0.69236111111111209</v>
      </c>
    </row>
    <row r="30" spans="2:11" s="4" customFormat="1" ht="15.75" hidden="1" x14ac:dyDescent="0.25">
      <c r="B30" s="28" t="s">
        <v>34</v>
      </c>
      <c r="C30" s="29" t="s">
        <v>24</v>
      </c>
      <c r="D30" s="30">
        <f>TIME(0,1,30)</f>
        <v>1.0416666666666667E-3</v>
      </c>
      <c r="E30" s="31">
        <f t="shared" si="3"/>
        <v>0.34270833333333328</v>
      </c>
      <c r="F30" s="31">
        <f t="shared" si="3"/>
        <v>0.36145833333333333</v>
      </c>
      <c r="G30" s="31">
        <f t="shared" si="4"/>
        <v>0.3947916666666666</v>
      </c>
      <c r="H30" s="31">
        <f t="shared" si="4"/>
        <v>0.4572916666666666</v>
      </c>
      <c r="I30" s="31">
        <f t="shared" si="4"/>
        <v>0.56145833333333428</v>
      </c>
      <c r="J30" s="31">
        <f t="shared" si="4"/>
        <v>0.64479166666666765</v>
      </c>
      <c r="K30" s="31">
        <f t="shared" si="5"/>
        <v>0.69340277777777881</v>
      </c>
    </row>
    <row r="31" spans="2:11" s="4" customFormat="1" ht="15.75" hidden="1" x14ac:dyDescent="0.25">
      <c r="B31" s="28" t="s">
        <v>25</v>
      </c>
      <c r="C31" s="29" t="s">
        <v>22</v>
      </c>
      <c r="D31" s="30">
        <f>TIME(0,0,30)</f>
        <v>3.4722222222222224E-4</v>
      </c>
      <c r="E31" s="31">
        <f t="shared" si="3"/>
        <v>0.3430555555555555</v>
      </c>
      <c r="F31" s="31">
        <f t="shared" si="3"/>
        <v>0.36180555555555555</v>
      </c>
      <c r="G31" s="31">
        <f t="shared" si="4"/>
        <v>0.39513888888888882</v>
      </c>
      <c r="H31" s="31">
        <f t="shared" si="4"/>
        <v>0.45763888888888882</v>
      </c>
      <c r="I31" s="31">
        <f t="shared" si="4"/>
        <v>0.56180555555555656</v>
      </c>
      <c r="J31" s="31">
        <f t="shared" si="4"/>
        <v>0.64513888888888993</v>
      </c>
      <c r="K31" s="31">
        <f t="shared" si="5"/>
        <v>0.69375000000000109</v>
      </c>
    </row>
    <row r="32" spans="2:11" s="4" customFormat="1" ht="15.75" hidden="1" x14ac:dyDescent="0.25">
      <c r="B32" s="28" t="s">
        <v>35</v>
      </c>
      <c r="C32" s="29" t="s">
        <v>24</v>
      </c>
      <c r="D32" s="32">
        <f>TIME(0,1,30)</f>
        <v>1.0416666666666667E-3</v>
      </c>
      <c r="E32" s="31">
        <f t="shared" si="3"/>
        <v>0.34409722222222217</v>
      </c>
      <c r="F32" s="31">
        <f t="shared" si="3"/>
        <v>0.36284722222222221</v>
      </c>
      <c r="G32" s="31">
        <f t="shared" si="4"/>
        <v>0.39618055555555548</v>
      </c>
      <c r="H32" s="31">
        <f t="shared" si="4"/>
        <v>0.45868055555555548</v>
      </c>
      <c r="I32" s="31">
        <f t="shared" si="4"/>
        <v>0.56284722222222328</v>
      </c>
      <c r="J32" s="31">
        <f t="shared" si="4"/>
        <v>0.64618055555555665</v>
      </c>
      <c r="K32" s="31">
        <f t="shared" si="5"/>
        <v>0.69479166666666781</v>
      </c>
    </row>
    <row r="33" spans="2:11" s="4" customFormat="1" ht="15.75" hidden="1" x14ac:dyDescent="0.25">
      <c r="B33" s="28"/>
      <c r="C33" s="29" t="s">
        <v>22</v>
      </c>
      <c r="D33" s="32">
        <f>TIME(0,0,30)</f>
        <v>3.4722222222222224E-4</v>
      </c>
      <c r="E33" s="31">
        <f t="shared" si="3"/>
        <v>0.34444444444444439</v>
      </c>
      <c r="F33" s="31">
        <f t="shared" si="3"/>
        <v>0.36319444444444443</v>
      </c>
      <c r="G33" s="31">
        <f t="shared" si="4"/>
        <v>0.3965277777777777</v>
      </c>
      <c r="H33" s="31">
        <f t="shared" si="4"/>
        <v>0.4590277777777777</v>
      </c>
      <c r="I33" s="31">
        <f t="shared" si="4"/>
        <v>0.56319444444444555</v>
      </c>
      <c r="J33" s="31">
        <f t="shared" si="4"/>
        <v>0.64652777777777892</v>
      </c>
      <c r="K33" s="31">
        <f t="shared" si="5"/>
        <v>0.69513888888889008</v>
      </c>
    </row>
    <row r="34" spans="2:11" s="4" customFormat="1" ht="15.75" hidden="1" x14ac:dyDescent="0.25">
      <c r="B34" s="28" t="s">
        <v>36</v>
      </c>
      <c r="C34" s="29" t="s">
        <v>24</v>
      </c>
      <c r="D34" s="30">
        <f>TIME(0,1,30)</f>
        <v>1.0416666666666667E-3</v>
      </c>
      <c r="E34" s="31">
        <f t="shared" si="3"/>
        <v>0.34548611111111105</v>
      </c>
      <c r="F34" s="31">
        <f t="shared" si="3"/>
        <v>0.36423611111111109</v>
      </c>
      <c r="G34" s="31">
        <f t="shared" si="4"/>
        <v>0.39756944444444436</v>
      </c>
      <c r="H34" s="31">
        <f t="shared" si="4"/>
        <v>0.46006944444444436</v>
      </c>
      <c r="I34" s="31">
        <f t="shared" si="4"/>
        <v>0.56423611111111227</v>
      </c>
      <c r="J34" s="31">
        <f t="shared" si="4"/>
        <v>0.64756944444444564</v>
      </c>
      <c r="K34" s="31">
        <f t="shared" si="5"/>
        <v>0.6961805555555568</v>
      </c>
    </row>
    <row r="35" spans="2:11" s="4" customFormat="1" ht="15.75" hidden="1" x14ac:dyDescent="0.25">
      <c r="B35" s="28"/>
      <c r="C35" s="29" t="s">
        <v>22</v>
      </c>
      <c r="D35" s="30">
        <f>TIME(0,0,30)</f>
        <v>3.4722222222222224E-4</v>
      </c>
      <c r="E35" s="31">
        <f t="shared" si="3"/>
        <v>0.34583333333333327</v>
      </c>
      <c r="F35" s="31">
        <f t="shared" si="3"/>
        <v>0.36458333333333331</v>
      </c>
      <c r="G35" s="31">
        <f t="shared" si="4"/>
        <v>0.39791666666666659</v>
      </c>
      <c r="H35" s="31">
        <f t="shared" si="4"/>
        <v>0.46041666666666659</v>
      </c>
      <c r="I35" s="31">
        <f t="shared" si="4"/>
        <v>0.56458333333333455</v>
      </c>
      <c r="J35" s="31">
        <f t="shared" si="4"/>
        <v>0.64791666666666792</v>
      </c>
      <c r="K35" s="31">
        <f t="shared" si="5"/>
        <v>0.69652777777777908</v>
      </c>
    </row>
    <row r="36" spans="2:11" s="4" customFormat="1" ht="15.75" hidden="1" x14ac:dyDescent="0.25">
      <c r="B36" s="28" t="s">
        <v>37</v>
      </c>
      <c r="C36" s="29" t="s">
        <v>24</v>
      </c>
      <c r="D36" s="30">
        <f>TIME(0,1,30)</f>
        <v>1.0416666666666667E-3</v>
      </c>
      <c r="E36" s="31">
        <f t="shared" si="3"/>
        <v>0.34687499999999993</v>
      </c>
      <c r="F36" s="31">
        <f t="shared" si="3"/>
        <v>0.36562499999999998</v>
      </c>
      <c r="G36" s="31">
        <f t="shared" si="4"/>
        <v>0.39895833333333325</v>
      </c>
      <c r="H36" s="31">
        <f t="shared" si="4"/>
        <v>0.46145833333333325</v>
      </c>
      <c r="I36" s="31">
        <f t="shared" si="4"/>
        <v>0.56562500000000127</v>
      </c>
      <c r="J36" s="31">
        <f t="shared" si="4"/>
        <v>0.64895833333333464</v>
      </c>
      <c r="K36" s="31">
        <f t="shared" si="5"/>
        <v>0.6975694444444458</v>
      </c>
    </row>
    <row r="37" spans="2:11" s="4" customFormat="1" ht="15.75" hidden="1" x14ac:dyDescent="0.25">
      <c r="B37" s="28"/>
      <c r="C37" s="29" t="s">
        <v>22</v>
      </c>
      <c r="D37" s="30">
        <f>TIME(0,0,30)</f>
        <v>3.4722222222222224E-4</v>
      </c>
      <c r="E37" s="31">
        <f t="shared" si="3"/>
        <v>0.34722222222222215</v>
      </c>
      <c r="F37" s="31">
        <f t="shared" si="3"/>
        <v>0.3659722222222222</v>
      </c>
      <c r="G37" s="31">
        <f t="shared" si="4"/>
        <v>0.39930555555555547</v>
      </c>
      <c r="H37" s="31">
        <f t="shared" si="4"/>
        <v>0.46180555555555547</v>
      </c>
      <c r="I37" s="31">
        <f t="shared" si="4"/>
        <v>0.56597222222222354</v>
      </c>
      <c r="J37" s="31">
        <f t="shared" si="4"/>
        <v>0.64930555555555691</v>
      </c>
      <c r="K37" s="31">
        <f t="shared" si="5"/>
        <v>0.69791666666666807</v>
      </c>
    </row>
    <row r="38" spans="2:11" s="4" customFormat="1" ht="15.75" hidden="1" x14ac:dyDescent="0.25">
      <c r="B38" s="28" t="s">
        <v>38</v>
      </c>
      <c r="C38" s="29" t="s">
        <v>24</v>
      </c>
      <c r="D38" s="30">
        <f>TIME(0,1,30)</f>
        <v>1.0416666666666667E-3</v>
      </c>
      <c r="E38" s="31">
        <f t="shared" si="3"/>
        <v>0.34826388888888882</v>
      </c>
      <c r="F38" s="31">
        <f t="shared" si="3"/>
        <v>0.36701388888888886</v>
      </c>
      <c r="G38" s="31">
        <f t="shared" si="4"/>
        <v>0.40034722222222213</v>
      </c>
      <c r="H38" s="31">
        <f t="shared" si="4"/>
        <v>0.46284722222222213</v>
      </c>
      <c r="I38" s="31">
        <f t="shared" si="4"/>
        <v>0.56701388888889026</v>
      </c>
      <c r="J38" s="31">
        <f t="shared" si="4"/>
        <v>0.65034722222222363</v>
      </c>
      <c r="K38" s="31">
        <f t="shared" si="5"/>
        <v>0.69895833333333479</v>
      </c>
    </row>
    <row r="39" spans="2:11" s="4" customFormat="1" ht="15.75" hidden="1" x14ac:dyDescent="0.25">
      <c r="B39" s="28"/>
      <c r="C39" s="29" t="s">
        <v>22</v>
      </c>
      <c r="D39" s="30">
        <f>TIME(0,0,30)</f>
        <v>3.4722222222222224E-4</v>
      </c>
      <c r="E39" s="31">
        <f t="shared" si="3"/>
        <v>0.34861111111111104</v>
      </c>
      <c r="F39" s="31">
        <f t="shared" si="3"/>
        <v>0.36736111111111108</v>
      </c>
      <c r="G39" s="31">
        <f t="shared" si="4"/>
        <v>0.40069444444444435</v>
      </c>
      <c r="H39" s="31">
        <f t="shared" si="4"/>
        <v>0.46319444444444435</v>
      </c>
      <c r="I39" s="31">
        <f t="shared" si="4"/>
        <v>0.56736111111111254</v>
      </c>
      <c r="J39" s="31">
        <f t="shared" si="4"/>
        <v>0.65069444444444591</v>
      </c>
      <c r="K39" s="31">
        <f t="shared" si="5"/>
        <v>0.69930555555555707</v>
      </c>
    </row>
    <row r="40" spans="2:11" s="4" customFormat="1" ht="15.75" hidden="1" x14ac:dyDescent="0.25">
      <c r="B40" s="28" t="s">
        <v>39</v>
      </c>
      <c r="C40" s="29" t="s">
        <v>24</v>
      </c>
      <c r="D40" s="30">
        <f>TIME(0,1,30)</f>
        <v>1.0416666666666667E-3</v>
      </c>
      <c r="E40" s="31">
        <f t="shared" si="3"/>
        <v>0.3496527777777777</v>
      </c>
      <c r="F40" s="31">
        <f t="shared" si="3"/>
        <v>0.36840277777777775</v>
      </c>
      <c r="G40" s="31">
        <f t="shared" si="4"/>
        <v>0.40173611111111102</v>
      </c>
      <c r="H40" s="31">
        <f t="shared" si="4"/>
        <v>0.46423611111111102</v>
      </c>
      <c r="I40" s="31">
        <f t="shared" si="4"/>
        <v>0.56840277777777926</v>
      </c>
      <c r="J40" s="31">
        <f t="shared" si="4"/>
        <v>0.65173611111111263</v>
      </c>
      <c r="K40" s="31">
        <f t="shared" si="5"/>
        <v>0.70034722222222379</v>
      </c>
    </row>
    <row r="41" spans="2:11" s="4" customFormat="1" ht="15.75" hidden="1" x14ac:dyDescent="0.25">
      <c r="B41" s="28"/>
      <c r="C41" s="29" t="s">
        <v>22</v>
      </c>
      <c r="D41" s="30">
        <f>TIME(0,0,30)</f>
        <v>3.4722222222222224E-4</v>
      </c>
      <c r="E41" s="31">
        <f t="shared" si="3"/>
        <v>0.34999999999999992</v>
      </c>
      <c r="F41" s="31">
        <f t="shared" si="3"/>
        <v>0.36874999999999997</v>
      </c>
      <c r="G41" s="31">
        <f t="shared" si="4"/>
        <v>0.40208333333333324</v>
      </c>
      <c r="H41" s="31">
        <f t="shared" si="4"/>
        <v>0.46458333333333324</v>
      </c>
      <c r="I41" s="31">
        <f t="shared" si="4"/>
        <v>0.56875000000000153</v>
      </c>
      <c r="J41" s="31">
        <f t="shared" si="4"/>
        <v>0.6520833333333349</v>
      </c>
      <c r="K41" s="31">
        <f t="shared" si="5"/>
        <v>0.70069444444444606</v>
      </c>
    </row>
    <row r="42" spans="2:11" s="4" customFormat="1" ht="15.75" hidden="1" x14ac:dyDescent="0.25">
      <c r="B42" s="28" t="s">
        <v>40</v>
      </c>
      <c r="C42" s="29" t="s">
        <v>24</v>
      </c>
      <c r="D42" s="30">
        <f>TIME(0,1,30)</f>
        <v>1.0416666666666667E-3</v>
      </c>
      <c r="E42" s="31">
        <f t="shared" si="3"/>
        <v>0.35104166666666659</v>
      </c>
      <c r="F42" s="31">
        <f t="shared" si="3"/>
        <v>0.36979166666666663</v>
      </c>
      <c r="G42" s="31">
        <f t="shared" si="4"/>
        <v>0.4031249999999999</v>
      </c>
      <c r="H42" s="31">
        <f t="shared" si="4"/>
        <v>0.4656249999999999</v>
      </c>
      <c r="I42" s="31">
        <f t="shared" si="4"/>
        <v>0.56979166666666825</v>
      </c>
      <c r="J42" s="31">
        <f t="shared" si="4"/>
        <v>0.65312500000000162</v>
      </c>
      <c r="K42" s="31">
        <f t="shared" si="5"/>
        <v>0.70173611111111278</v>
      </c>
    </row>
    <row r="43" spans="2:11" s="4" customFormat="1" ht="15.75" hidden="1" x14ac:dyDescent="0.25">
      <c r="B43" s="28"/>
      <c r="C43" s="29" t="s">
        <v>22</v>
      </c>
      <c r="D43" s="30">
        <f>TIME(0,0,30)</f>
        <v>3.4722222222222224E-4</v>
      </c>
      <c r="E43" s="31">
        <f t="shared" si="3"/>
        <v>0.35138888888888881</v>
      </c>
      <c r="F43" s="31">
        <f t="shared" si="3"/>
        <v>0.37013888888888885</v>
      </c>
      <c r="G43" s="31">
        <f t="shared" si="4"/>
        <v>0.40347222222222212</v>
      </c>
      <c r="H43" s="31">
        <f t="shared" si="4"/>
        <v>0.46597222222222212</v>
      </c>
      <c r="I43" s="31">
        <f t="shared" si="4"/>
        <v>0.57013888888889053</v>
      </c>
      <c r="J43" s="31">
        <f t="shared" si="4"/>
        <v>0.6534722222222239</v>
      </c>
      <c r="K43" s="31">
        <f t="shared" si="5"/>
        <v>0.70208333333333506</v>
      </c>
    </row>
    <row r="44" spans="2:11" s="4" customFormat="1" ht="15.75" hidden="1" x14ac:dyDescent="0.25">
      <c r="B44" s="28" t="s">
        <v>41</v>
      </c>
      <c r="C44" s="29" t="s">
        <v>24</v>
      </c>
      <c r="D44" s="33">
        <f>TIME(0,2,30)</f>
        <v>1.736111111111111E-3</v>
      </c>
      <c r="E44" s="33">
        <f t="shared" ref="E44:F58" si="6">E43+$D44</f>
        <v>0.35312499999999991</v>
      </c>
      <c r="F44" s="33">
        <f t="shared" si="6"/>
        <v>0.37187499999999996</v>
      </c>
      <c r="G44" s="33">
        <f t="shared" ref="G44:J58" si="7">G43+$D44</f>
        <v>0.40520833333333323</v>
      </c>
      <c r="H44" s="33">
        <f t="shared" si="7"/>
        <v>0.46770833333333323</v>
      </c>
      <c r="I44" s="33">
        <f t="shared" si="7"/>
        <v>0.57187500000000169</v>
      </c>
      <c r="J44" s="33">
        <f t="shared" si="7"/>
        <v>0.65520833333333506</v>
      </c>
      <c r="K44" s="33">
        <f t="shared" ref="K44:K58" si="8">K43+$D44</f>
        <v>0.70381944444444622</v>
      </c>
    </row>
    <row r="45" spans="2:11" s="4" customFormat="1" ht="16.5" hidden="1" thickBot="1" x14ac:dyDescent="0.3">
      <c r="B45" s="34"/>
      <c r="C45" s="35" t="s">
        <v>22</v>
      </c>
      <c r="D45" s="36">
        <f>TIME(0,0,30)</f>
        <v>3.4722222222222224E-4</v>
      </c>
      <c r="E45" s="55">
        <f t="shared" si="6"/>
        <v>0.35347222222222213</v>
      </c>
      <c r="F45" s="55">
        <f t="shared" si="6"/>
        <v>0.37222222222222218</v>
      </c>
      <c r="G45" s="55">
        <f t="shared" si="7"/>
        <v>0.40555555555555545</v>
      </c>
      <c r="H45" s="55">
        <f t="shared" si="7"/>
        <v>0.46805555555555545</v>
      </c>
      <c r="I45" s="55">
        <f t="shared" si="7"/>
        <v>0.57222222222222396</v>
      </c>
      <c r="J45" s="55">
        <f t="shared" si="7"/>
        <v>0.65555555555555733</v>
      </c>
      <c r="K45" s="55">
        <f t="shared" si="8"/>
        <v>0.70416666666666849</v>
      </c>
    </row>
    <row r="46" spans="2:11" s="4" customFormat="1" ht="15.75" hidden="1" x14ac:dyDescent="0.25">
      <c r="B46" s="37" t="s">
        <v>42</v>
      </c>
      <c r="C46" s="67" t="s">
        <v>24</v>
      </c>
      <c r="D46" s="38">
        <f>TIME(0,2,30)</f>
        <v>1.736111111111111E-3</v>
      </c>
      <c r="E46" s="56">
        <f t="shared" si="6"/>
        <v>0.35520833333333324</v>
      </c>
      <c r="F46" s="56">
        <f t="shared" si="6"/>
        <v>0.37395833333333328</v>
      </c>
      <c r="G46" s="56">
        <f t="shared" si="7"/>
        <v>0.40729166666666655</v>
      </c>
      <c r="H46" s="56">
        <f t="shared" si="7"/>
        <v>0.46979166666666655</v>
      </c>
      <c r="I46" s="56">
        <f t="shared" si="7"/>
        <v>0.57395833333333512</v>
      </c>
      <c r="J46" s="56">
        <f t="shared" si="7"/>
        <v>0.65729166666666849</v>
      </c>
      <c r="K46" s="56">
        <f t="shared" si="8"/>
        <v>0.70590277777777966</v>
      </c>
    </row>
    <row r="47" spans="2:11" s="4" customFormat="1" ht="15.75" hidden="1" x14ac:dyDescent="0.25">
      <c r="B47" s="28"/>
      <c r="C47" s="29" t="s">
        <v>22</v>
      </c>
      <c r="D47" s="30">
        <f>TIME(0,0,30)</f>
        <v>3.4722222222222224E-4</v>
      </c>
      <c r="E47" s="31">
        <f t="shared" si="6"/>
        <v>0.35555555555555546</v>
      </c>
      <c r="F47" s="31">
        <f t="shared" si="6"/>
        <v>0.3743055555555555</v>
      </c>
      <c r="G47" s="31">
        <f t="shared" si="7"/>
        <v>0.40763888888888877</v>
      </c>
      <c r="H47" s="31">
        <f t="shared" si="7"/>
        <v>0.47013888888888877</v>
      </c>
      <c r="I47" s="31">
        <f t="shared" si="7"/>
        <v>0.5743055555555574</v>
      </c>
      <c r="J47" s="31">
        <f t="shared" si="7"/>
        <v>0.65763888888889077</v>
      </c>
      <c r="K47" s="31">
        <f t="shared" si="8"/>
        <v>0.70625000000000193</v>
      </c>
    </row>
    <row r="48" spans="2:11" s="4" customFormat="1" ht="15.75" hidden="1" x14ac:dyDescent="0.25">
      <c r="B48" s="28" t="s">
        <v>43</v>
      </c>
      <c r="C48" s="29" t="s">
        <v>24</v>
      </c>
      <c r="D48" s="30">
        <f>TIME(0,1,30)</f>
        <v>1.0416666666666667E-3</v>
      </c>
      <c r="E48" s="31">
        <f t="shared" si="6"/>
        <v>0.35659722222222212</v>
      </c>
      <c r="F48" s="31">
        <f t="shared" si="6"/>
        <v>0.37534722222222217</v>
      </c>
      <c r="G48" s="31">
        <f t="shared" si="7"/>
        <v>0.40868055555555544</v>
      </c>
      <c r="H48" s="31">
        <f t="shared" si="7"/>
        <v>0.47118055555555544</v>
      </c>
      <c r="I48" s="31">
        <f t="shared" si="7"/>
        <v>0.57534722222222412</v>
      </c>
      <c r="J48" s="31">
        <f t="shared" si="7"/>
        <v>0.65868055555555749</v>
      </c>
      <c r="K48" s="31">
        <f t="shared" si="8"/>
        <v>0.70729166666666865</v>
      </c>
    </row>
    <row r="49" spans="2:11" s="4" customFormat="1" ht="15.75" hidden="1" x14ac:dyDescent="0.25">
      <c r="B49" s="28"/>
      <c r="C49" s="29" t="s">
        <v>22</v>
      </c>
      <c r="D49" s="30">
        <f>TIME(0,0,30)</f>
        <v>3.4722222222222224E-4</v>
      </c>
      <c r="E49" s="31">
        <f t="shared" si="6"/>
        <v>0.35694444444444434</v>
      </c>
      <c r="F49" s="31">
        <f t="shared" si="6"/>
        <v>0.37569444444444439</v>
      </c>
      <c r="G49" s="31">
        <f t="shared" si="7"/>
        <v>0.40902777777777766</v>
      </c>
      <c r="H49" s="31">
        <f t="shared" si="7"/>
        <v>0.47152777777777766</v>
      </c>
      <c r="I49" s="31">
        <f t="shared" si="7"/>
        <v>0.5756944444444464</v>
      </c>
      <c r="J49" s="31">
        <f t="shared" si="7"/>
        <v>0.65902777777777977</v>
      </c>
      <c r="K49" s="31">
        <f t="shared" si="8"/>
        <v>0.70763888888889093</v>
      </c>
    </row>
    <row r="50" spans="2:11" s="4" customFormat="1" ht="15.75" hidden="1" x14ac:dyDescent="0.25">
      <c r="B50" s="28" t="s">
        <v>44</v>
      </c>
      <c r="C50" s="29" t="s">
        <v>24</v>
      </c>
      <c r="D50" s="30">
        <f>TIME(0,2,30)</f>
        <v>1.736111111111111E-3</v>
      </c>
      <c r="E50" s="31">
        <f t="shared" si="6"/>
        <v>0.35868055555555545</v>
      </c>
      <c r="F50" s="31">
        <f t="shared" si="6"/>
        <v>0.37743055555555549</v>
      </c>
      <c r="G50" s="31">
        <f t="shared" si="7"/>
        <v>0.41076388888888876</v>
      </c>
      <c r="H50" s="31">
        <f t="shared" si="7"/>
        <v>0.47326388888888876</v>
      </c>
      <c r="I50" s="31">
        <f t="shared" si="7"/>
        <v>0.57743055555555756</v>
      </c>
      <c r="J50" s="31">
        <f t="shared" si="7"/>
        <v>0.66076388888889093</v>
      </c>
      <c r="K50" s="31">
        <f t="shared" si="8"/>
        <v>0.70937500000000209</v>
      </c>
    </row>
    <row r="51" spans="2:11" s="4" customFormat="1" ht="15.75" hidden="1" x14ac:dyDescent="0.25">
      <c r="B51" s="28"/>
      <c r="C51" s="29" t="s">
        <v>22</v>
      </c>
      <c r="D51" s="30">
        <f>TIME(0,0,30)</f>
        <v>3.4722222222222224E-4</v>
      </c>
      <c r="E51" s="31">
        <f t="shared" si="6"/>
        <v>0.35902777777777767</v>
      </c>
      <c r="F51" s="31">
        <f t="shared" si="6"/>
        <v>0.37777777777777771</v>
      </c>
      <c r="G51" s="31">
        <f t="shared" si="7"/>
        <v>0.41111111111111098</v>
      </c>
      <c r="H51" s="31">
        <f t="shared" si="7"/>
        <v>0.47361111111111098</v>
      </c>
      <c r="I51" s="31">
        <f t="shared" si="7"/>
        <v>0.57777777777777983</v>
      </c>
      <c r="J51" s="31">
        <f t="shared" si="7"/>
        <v>0.6611111111111132</v>
      </c>
      <c r="K51" s="31">
        <f t="shared" si="8"/>
        <v>0.70972222222222436</v>
      </c>
    </row>
    <row r="52" spans="2:11" s="4" customFormat="1" ht="15.75" hidden="1" x14ac:dyDescent="0.25">
      <c r="B52" s="28" t="s">
        <v>45</v>
      </c>
      <c r="C52" s="29" t="s">
        <v>24</v>
      </c>
      <c r="D52" s="30">
        <f>TIME(0,1,40)</f>
        <v>1.1574074074074073E-3</v>
      </c>
      <c r="E52" s="31">
        <f t="shared" si="6"/>
        <v>0.36018518518518505</v>
      </c>
      <c r="F52" s="31">
        <f t="shared" si="6"/>
        <v>0.3789351851851851</v>
      </c>
      <c r="G52" s="31">
        <f t="shared" si="7"/>
        <v>0.41226851851851837</v>
      </c>
      <c r="H52" s="31">
        <f t="shared" si="7"/>
        <v>0.47476851851851837</v>
      </c>
      <c r="I52" s="31">
        <f t="shared" si="7"/>
        <v>0.57893518518518727</v>
      </c>
      <c r="J52" s="31">
        <f t="shared" si="7"/>
        <v>0.66226851851852064</v>
      </c>
      <c r="K52" s="31">
        <f t="shared" si="8"/>
        <v>0.7108796296296318</v>
      </c>
    </row>
    <row r="53" spans="2:11" s="4" customFormat="1" ht="15.75" hidden="1" x14ac:dyDescent="0.25">
      <c r="B53" s="28"/>
      <c r="C53" s="29" t="s">
        <v>22</v>
      </c>
      <c r="D53" s="30">
        <f>TIME(0,0,20)</f>
        <v>2.3148148148148149E-4</v>
      </c>
      <c r="E53" s="31">
        <f t="shared" si="6"/>
        <v>0.36041666666666655</v>
      </c>
      <c r="F53" s="31">
        <f t="shared" si="6"/>
        <v>0.3791666666666666</v>
      </c>
      <c r="G53" s="31">
        <f t="shared" si="7"/>
        <v>0.41249999999999987</v>
      </c>
      <c r="H53" s="31">
        <f t="shared" si="7"/>
        <v>0.47499999999999987</v>
      </c>
      <c r="I53" s="31">
        <f t="shared" si="7"/>
        <v>0.57916666666666872</v>
      </c>
      <c r="J53" s="31">
        <f t="shared" si="7"/>
        <v>0.66250000000000209</v>
      </c>
      <c r="K53" s="31">
        <f t="shared" si="8"/>
        <v>0.71111111111111325</v>
      </c>
    </row>
    <row r="54" spans="2:11" s="4" customFormat="1" ht="15.75" hidden="1" x14ac:dyDescent="0.25">
      <c r="B54" s="28" t="s">
        <v>46</v>
      </c>
      <c r="C54" s="29" t="s">
        <v>24</v>
      </c>
      <c r="D54" s="30">
        <f>TIME(0,2,30)</f>
        <v>1.736111111111111E-3</v>
      </c>
      <c r="E54" s="31">
        <f t="shared" si="6"/>
        <v>0.36215277777777766</v>
      </c>
      <c r="F54" s="31">
        <f t="shared" si="6"/>
        <v>0.3809027777777777</v>
      </c>
      <c r="G54" s="31">
        <f t="shared" si="7"/>
        <v>0.41423611111111097</v>
      </c>
      <c r="H54" s="31">
        <f t="shared" si="7"/>
        <v>0.47673611111111097</v>
      </c>
      <c r="I54" s="31">
        <f t="shared" si="7"/>
        <v>0.58090277777777988</v>
      </c>
      <c r="J54" s="31">
        <f t="shared" si="7"/>
        <v>0.66423611111111325</v>
      </c>
      <c r="K54" s="31">
        <f t="shared" si="8"/>
        <v>0.71284722222222441</v>
      </c>
    </row>
    <row r="55" spans="2:11" s="4" customFormat="1" ht="15.75" hidden="1" x14ac:dyDescent="0.25">
      <c r="B55" s="28"/>
      <c r="C55" s="29" t="s">
        <v>22</v>
      </c>
      <c r="D55" s="30">
        <f>TIME(0,0,30)</f>
        <v>3.4722222222222224E-4</v>
      </c>
      <c r="E55" s="31">
        <f t="shared" si="6"/>
        <v>0.36249999999999988</v>
      </c>
      <c r="F55" s="31">
        <f t="shared" si="6"/>
        <v>0.38124999999999992</v>
      </c>
      <c r="G55" s="31">
        <f t="shared" si="7"/>
        <v>0.41458333333333319</v>
      </c>
      <c r="H55" s="31">
        <f t="shared" si="7"/>
        <v>0.47708333333333319</v>
      </c>
      <c r="I55" s="31">
        <f t="shared" si="7"/>
        <v>0.58125000000000215</v>
      </c>
      <c r="J55" s="31">
        <f t="shared" si="7"/>
        <v>0.66458333333333552</v>
      </c>
      <c r="K55" s="31">
        <f t="shared" si="8"/>
        <v>0.71319444444444668</v>
      </c>
    </row>
    <row r="56" spans="2:11" s="4" customFormat="1" ht="15.75" hidden="1" x14ac:dyDescent="0.25">
      <c r="B56" s="28" t="s">
        <v>47</v>
      </c>
      <c r="C56" s="29" t="s">
        <v>24</v>
      </c>
      <c r="D56" s="30">
        <f>TIME(0,1,30)</f>
        <v>1.0416666666666667E-3</v>
      </c>
      <c r="E56" s="31">
        <f t="shared" si="6"/>
        <v>0.36354166666666654</v>
      </c>
      <c r="F56" s="31">
        <f t="shared" si="6"/>
        <v>0.38229166666666659</v>
      </c>
      <c r="G56" s="31">
        <f t="shared" si="7"/>
        <v>0.41562499999999986</v>
      </c>
      <c r="H56" s="31">
        <f t="shared" si="7"/>
        <v>0.47812499999999986</v>
      </c>
      <c r="I56" s="31">
        <f t="shared" si="7"/>
        <v>0.58229166666666887</v>
      </c>
      <c r="J56" s="31">
        <f t="shared" si="7"/>
        <v>0.66562500000000224</v>
      </c>
      <c r="K56" s="31">
        <f t="shared" si="8"/>
        <v>0.7142361111111134</v>
      </c>
    </row>
    <row r="57" spans="2:11" s="4" customFormat="1" ht="15.75" hidden="1" x14ac:dyDescent="0.25">
      <c r="B57" s="28"/>
      <c r="C57" s="29" t="s">
        <v>22</v>
      </c>
      <c r="D57" s="30">
        <f>TIME(0,0,30)</f>
        <v>3.4722222222222224E-4</v>
      </c>
      <c r="E57" s="31">
        <f t="shared" si="6"/>
        <v>0.36388888888888876</v>
      </c>
      <c r="F57" s="31">
        <f t="shared" si="6"/>
        <v>0.38263888888888881</v>
      </c>
      <c r="G57" s="31">
        <f t="shared" si="7"/>
        <v>0.41597222222222208</v>
      </c>
      <c r="H57" s="31">
        <f t="shared" si="7"/>
        <v>0.47847222222222208</v>
      </c>
      <c r="I57" s="31">
        <f t="shared" si="7"/>
        <v>0.58263888888889115</v>
      </c>
      <c r="J57" s="31">
        <f t="shared" si="7"/>
        <v>0.66597222222222452</v>
      </c>
      <c r="K57" s="31">
        <f t="shared" si="8"/>
        <v>0.71458333333333568</v>
      </c>
    </row>
    <row r="58" spans="2:11" s="4" customFormat="1" ht="16.5" hidden="1" thickBot="1" x14ac:dyDescent="0.3">
      <c r="B58" s="34" t="s">
        <v>48</v>
      </c>
      <c r="C58" s="35" t="s">
        <v>24</v>
      </c>
      <c r="D58" s="36">
        <f>TIME(0,4,0)</f>
        <v>2.7777777777777779E-3</v>
      </c>
      <c r="E58" s="55">
        <f t="shared" si="6"/>
        <v>0.36666666666666653</v>
      </c>
      <c r="F58" s="55">
        <f t="shared" si="6"/>
        <v>0.38541666666666657</v>
      </c>
      <c r="G58" s="55">
        <f t="shared" si="7"/>
        <v>0.41874999999999984</v>
      </c>
      <c r="H58" s="55">
        <f t="shared" si="7"/>
        <v>0.48124999999999984</v>
      </c>
      <c r="I58" s="55">
        <f t="shared" si="7"/>
        <v>0.58541666666666892</v>
      </c>
      <c r="J58" s="55">
        <f t="shared" si="7"/>
        <v>0.66875000000000229</v>
      </c>
      <c r="K58" s="55">
        <f t="shared" si="8"/>
        <v>0.71736111111111345</v>
      </c>
    </row>
    <row r="59" spans="2:11" s="4" customFormat="1" ht="15.75" hidden="1" x14ac:dyDescent="0.25">
      <c r="B59" s="37"/>
      <c r="C59" s="67"/>
      <c r="D59" s="39"/>
      <c r="E59" s="66"/>
      <c r="F59" s="65"/>
      <c r="G59" s="65"/>
      <c r="H59" s="66"/>
      <c r="I59" s="65"/>
      <c r="J59" s="65"/>
      <c r="K59" s="66"/>
    </row>
    <row r="60" spans="2:11" s="4" customFormat="1" ht="15.75" hidden="1" x14ac:dyDescent="0.25">
      <c r="B60" s="28"/>
      <c r="C60" s="29"/>
      <c r="D60" s="30"/>
      <c r="E60" s="64"/>
      <c r="F60" s="64"/>
      <c r="G60" s="64"/>
      <c r="H60" s="64"/>
      <c r="I60" s="64"/>
      <c r="J60" s="64"/>
      <c r="K60" s="64"/>
    </row>
    <row r="61" spans="2:11" s="4" customFormat="1" ht="15.75" hidden="1" x14ac:dyDescent="0.25">
      <c r="B61" s="28"/>
      <c r="C61" s="29"/>
      <c r="D61" s="30"/>
      <c r="E61" s="64"/>
      <c r="F61" s="64"/>
      <c r="G61" s="64"/>
      <c r="H61" s="64"/>
      <c r="I61" s="64"/>
      <c r="J61" s="64"/>
      <c r="K61" s="64"/>
    </row>
    <row r="62" spans="2:11" s="4" customFormat="1" ht="15.75" hidden="1" x14ac:dyDescent="0.25">
      <c r="B62" s="28"/>
      <c r="C62" s="29"/>
      <c r="D62" s="30"/>
      <c r="E62" s="64"/>
      <c r="F62" s="64"/>
      <c r="G62" s="64"/>
      <c r="H62" s="64"/>
      <c r="I62" s="64"/>
      <c r="J62" s="64"/>
      <c r="K62" s="64"/>
    </row>
    <row r="63" spans="2:11" s="4" customFormat="1" ht="15.75" hidden="1" x14ac:dyDescent="0.25">
      <c r="B63" s="28"/>
      <c r="C63" s="29"/>
      <c r="D63" s="30"/>
      <c r="E63" s="64"/>
      <c r="F63" s="64"/>
      <c r="G63" s="64"/>
      <c r="H63" s="64"/>
      <c r="I63" s="64"/>
      <c r="J63" s="64"/>
      <c r="K63" s="64"/>
    </row>
    <row r="64" spans="2:11" s="21" customFormat="1" ht="16.5" hidden="1" thickBot="1" x14ac:dyDescent="0.3">
      <c r="B64" s="68"/>
      <c r="C64" s="69"/>
      <c r="D64" s="70"/>
      <c r="E64" s="75"/>
      <c r="F64" s="75"/>
      <c r="G64" s="75"/>
      <c r="H64" s="75"/>
      <c r="I64" s="75"/>
      <c r="J64" s="75"/>
      <c r="K64" s="75"/>
    </row>
    <row r="65" hidden="1" x14ac:dyDescent="0.25"/>
    <row r="66" hidden="1" x14ac:dyDescent="0.25"/>
  </sheetData>
  <pageMargins left="1" right="1" top="1" bottom="1" header="0.5" footer="0.5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00F8-4D4E-494D-87EB-712C9B362D03}">
  <dimension ref="A1:AW96"/>
  <sheetViews>
    <sheetView view="pageBreakPreview" zoomScale="80" zoomScaleNormal="80" zoomScaleSheetLayoutView="80" workbookViewId="0">
      <selection activeCell="B2" sqref="B2"/>
    </sheetView>
  </sheetViews>
  <sheetFormatPr defaultColWidth="17.7109375" defaultRowHeight="15" x14ac:dyDescent="0.25"/>
  <cols>
    <col min="1" max="1" width="17.7109375" style="378"/>
    <col min="2" max="2" width="31.42578125" style="378" customWidth="1"/>
    <col min="3" max="3" width="5.140625" style="378" customWidth="1"/>
    <col min="4" max="4" width="17.7109375" style="378" hidden="1" customWidth="1"/>
    <col min="5" max="16384" width="17.7109375" style="378"/>
  </cols>
  <sheetData>
    <row r="1" spans="1:6" ht="18.75" thickBot="1" x14ac:dyDescent="0.3">
      <c r="B1" s="623"/>
      <c r="D1" s="84"/>
      <c r="E1" s="84" t="str">
        <f>IF(E20=0," ",E4)</f>
        <v xml:space="preserve"> </v>
      </c>
      <c r="F1" s="84" t="str">
        <f>IF(F20=0," ",F4)</f>
        <v xml:space="preserve"> </v>
      </c>
    </row>
    <row r="2" spans="1:6" ht="18.75" x14ac:dyDescent="0.3">
      <c r="B2" s="531" t="s">
        <v>193</v>
      </c>
      <c r="C2" s="622"/>
      <c r="D2" s="621"/>
      <c r="E2" s="621"/>
      <c r="F2" s="620"/>
    </row>
    <row r="3" spans="1:6" ht="18" x14ac:dyDescent="0.25">
      <c r="B3" s="619" t="s">
        <v>0</v>
      </c>
      <c r="C3" s="618"/>
      <c r="D3" s="617"/>
      <c r="E3" s="616" t="s">
        <v>1</v>
      </c>
      <c r="F3" s="615" t="s">
        <v>1</v>
      </c>
    </row>
    <row r="4" spans="1:6" ht="18" x14ac:dyDescent="0.25">
      <c r="A4" s="83"/>
      <c r="B4" s="614" t="s">
        <v>66</v>
      </c>
      <c r="C4" s="613"/>
      <c r="D4" s="612"/>
      <c r="E4" s="611">
        <v>2507</v>
      </c>
      <c r="F4" s="610">
        <v>3205</v>
      </c>
    </row>
    <row r="5" spans="1:6" ht="18" x14ac:dyDescent="0.25">
      <c r="A5" s="83"/>
      <c r="B5" s="609"/>
      <c r="C5" s="608"/>
      <c r="D5" s="167"/>
      <c r="E5" s="607"/>
      <c r="F5" s="606"/>
    </row>
    <row r="6" spans="1:6" ht="18" x14ac:dyDescent="0.25">
      <c r="A6" s="83"/>
      <c r="B6" s="553" t="s">
        <v>20</v>
      </c>
      <c r="C6" s="550" t="s">
        <v>22</v>
      </c>
      <c r="D6" s="117"/>
      <c r="E6" s="560">
        <v>0.63194444444444442</v>
      </c>
      <c r="F6" s="543">
        <v>0.63541666666666663</v>
      </c>
    </row>
    <row r="7" spans="1:6" ht="18" x14ac:dyDescent="0.25">
      <c r="A7" s="85"/>
      <c r="B7" s="553" t="s">
        <v>109</v>
      </c>
      <c r="C7" s="550" t="s">
        <v>24</v>
      </c>
      <c r="D7" s="117">
        <f>TIME(0,3,15)</f>
        <v>2.2569444444444442E-3</v>
      </c>
      <c r="E7" s="560"/>
      <c r="F7" s="543"/>
    </row>
    <row r="8" spans="1:6" ht="18" x14ac:dyDescent="0.25">
      <c r="B8" s="553" t="s">
        <v>25</v>
      </c>
      <c r="C8" s="550" t="s">
        <v>22</v>
      </c>
      <c r="D8" s="117">
        <f>TIME(0,0,30)</f>
        <v>3.4722222222222224E-4</v>
      </c>
      <c r="E8" s="560"/>
      <c r="F8" s="543"/>
    </row>
    <row r="9" spans="1:6" ht="18" hidden="1" x14ac:dyDescent="0.25">
      <c r="B9" s="553" t="s">
        <v>108</v>
      </c>
      <c r="C9" s="550" t="s">
        <v>24</v>
      </c>
      <c r="D9" s="117">
        <f>TIME(0,0,0)</f>
        <v>0</v>
      </c>
      <c r="E9" s="560"/>
      <c r="F9" s="543"/>
    </row>
    <row r="10" spans="1:6" ht="18" hidden="1" x14ac:dyDescent="0.25">
      <c r="A10" s="85"/>
      <c r="B10" s="553"/>
      <c r="C10" s="550" t="s">
        <v>22</v>
      </c>
      <c r="D10" s="117">
        <f>TIME(0,0,0)</f>
        <v>0</v>
      </c>
      <c r="E10" s="605"/>
      <c r="F10" s="566"/>
    </row>
    <row r="11" spans="1:6" ht="18" hidden="1" x14ac:dyDescent="0.25">
      <c r="B11" s="553" t="s">
        <v>107</v>
      </c>
      <c r="C11" s="550" t="s">
        <v>24</v>
      </c>
      <c r="D11" s="117">
        <f>TIME(0,4,45)</f>
        <v>3.2986111111111111E-3</v>
      </c>
      <c r="E11" s="605"/>
      <c r="F11" s="566"/>
    </row>
    <row r="12" spans="1:6" ht="18" hidden="1" x14ac:dyDescent="0.25">
      <c r="B12" s="553"/>
      <c r="C12" s="550" t="s">
        <v>22</v>
      </c>
      <c r="D12" s="117">
        <f>TIME(0,0,45)</f>
        <v>5.2083333333333333E-4</v>
      </c>
      <c r="E12" s="605"/>
      <c r="F12" s="566"/>
    </row>
    <row r="13" spans="1:6" ht="18" hidden="1" x14ac:dyDescent="0.25">
      <c r="A13" s="85"/>
      <c r="B13" s="553" t="s">
        <v>106</v>
      </c>
      <c r="C13" s="550" t="s">
        <v>24</v>
      </c>
      <c r="D13" s="117">
        <f>TIME(0,3,15)</f>
        <v>2.2569444444444442E-3</v>
      </c>
      <c r="E13" s="605"/>
      <c r="F13" s="566"/>
    </row>
    <row r="14" spans="1:6" ht="18" hidden="1" x14ac:dyDescent="0.25">
      <c r="B14" s="553"/>
      <c r="C14" s="550" t="s">
        <v>22</v>
      </c>
      <c r="D14" s="117">
        <f>TIME(0,0,30)</f>
        <v>3.4722222222222224E-4</v>
      </c>
      <c r="E14" s="605"/>
      <c r="F14" s="566"/>
    </row>
    <row r="15" spans="1:6" ht="18" hidden="1" x14ac:dyDescent="0.25">
      <c r="B15" s="553" t="s">
        <v>105</v>
      </c>
      <c r="C15" s="550" t="s">
        <v>24</v>
      </c>
      <c r="D15" s="117">
        <f>TIME(0,2,0)</f>
        <v>1.3888888888888889E-3</v>
      </c>
      <c r="E15" s="605"/>
      <c r="F15" s="566"/>
    </row>
    <row r="16" spans="1:6" ht="18" hidden="1" x14ac:dyDescent="0.25">
      <c r="A16" s="85"/>
      <c r="B16" s="553"/>
      <c r="C16" s="550" t="s">
        <v>22</v>
      </c>
      <c r="D16" s="117">
        <f>TIME(0,0,30)</f>
        <v>3.4722222222222224E-4</v>
      </c>
      <c r="E16" s="605"/>
      <c r="F16" s="566"/>
    </row>
    <row r="17" spans="1:6" ht="18" hidden="1" x14ac:dyDescent="0.25">
      <c r="B17" s="553" t="s">
        <v>104</v>
      </c>
      <c r="C17" s="550" t="s">
        <v>24</v>
      </c>
      <c r="D17" s="117">
        <f>TIME(0,2,15)</f>
        <v>1.5625000000000001E-3</v>
      </c>
      <c r="E17" s="605"/>
      <c r="F17" s="566"/>
    </row>
    <row r="18" spans="1:6" ht="18" hidden="1" x14ac:dyDescent="0.25">
      <c r="B18" s="553"/>
      <c r="C18" s="550" t="s">
        <v>22</v>
      </c>
      <c r="D18" s="117">
        <f>TIME(0,0,30)</f>
        <v>3.4722222222222224E-4</v>
      </c>
      <c r="E18" s="605"/>
      <c r="F18" s="566"/>
    </row>
    <row r="19" spans="1:6" ht="18" hidden="1" x14ac:dyDescent="0.25">
      <c r="A19" s="85"/>
      <c r="B19" s="553" t="s">
        <v>103</v>
      </c>
      <c r="C19" s="550" t="s">
        <v>24</v>
      </c>
      <c r="D19" s="117">
        <f>TIME(0,2,30)</f>
        <v>1.736111111111111E-3</v>
      </c>
      <c r="E19" s="571"/>
      <c r="F19" s="570"/>
    </row>
    <row r="20" spans="1:6" ht="18" hidden="1" x14ac:dyDescent="0.25">
      <c r="A20" s="83"/>
      <c r="B20" s="553"/>
      <c r="C20" s="550" t="s">
        <v>22</v>
      </c>
      <c r="D20" s="117">
        <f>TIME(0,0,30)</f>
        <v>3.4722222222222224E-4</v>
      </c>
      <c r="E20" s="571"/>
      <c r="F20" s="570"/>
    </row>
    <row r="21" spans="1:6" ht="18" hidden="1" x14ac:dyDescent="0.25">
      <c r="B21" s="553" t="s">
        <v>102</v>
      </c>
      <c r="C21" s="550" t="s">
        <v>24</v>
      </c>
      <c r="D21" s="117">
        <f>TIME(0,3,15)</f>
        <v>2.2569444444444442E-3</v>
      </c>
      <c r="E21" s="605"/>
      <c r="F21" s="566"/>
    </row>
    <row r="22" spans="1:6" ht="18" hidden="1" x14ac:dyDescent="0.25">
      <c r="A22" s="85"/>
      <c r="B22" s="553" t="s">
        <v>25</v>
      </c>
      <c r="C22" s="550" t="s">
        <v>22</v>
      </c>
      <c r="D22" s="117">
        <f>TIME(0,0,30)</f>
        <v>3.4722222222222224E-4</v>
      </c>
      <c r="E22" s="605"/>
      <c r="F22" s="566"/>
    </row>
    <row r="23" spans="1:6" ht="18" hidden="1" x14ac:dyDescent="0.25">
      <c r="B23" s="553" t="s">
        <v>101</v>
      </c>
      <c r="C23" s="550" t="s">
        <v>24</v>
      </c>
      <c r="D23" s="117">
        <f>TIME(0,2,0)</f>
        <v>1.3888888888888889E-3</v>
      </c>
      <c r="E23" s="605"/>
      <c r="F23" s="566"/>
    </row>
    <row r="24" spans="1:6" ht="18" hidden="1" x14ac:dyDescent="0.25">
      <c r="B24" s="553"/>
      <c r="C24" s="550" t="s">
        <v>22</v>
      </c>
      <c r="D24" s="117">
        <f>TIME(0,0,30)</f>
        <v>3.4722222222222224E-4</v>
      </c>
      <c r="E24" s="605"/>
      <c r="F24" s="566"/>
    </row>
    <row r="25" spans="1:6" ht="18" hidden="1" x14ac:dyDescent="0.25">
      <c r="A25" s="85"/>
      <c r="B25" s="553" t="s">
        <v>100</v>
      </c>
      <c r="C25" s="550" t="s">
        <v>24</v>
      </c>
      <c r="D25" s="117">
        <f>TIME(0,2,0)</f>
        <v>1.3888888888888889E-3</v>
      </c>
      <c r="E25" s="605"/>
      <c r="F25" s="566"/>
    </row>
    <row r="26" spans="1:6" ht="18" hidden="1" x14ac:dyDescent="0.25">
      <c r="A26" s="83"/>
      <c r="B26" s="159" t="s">
        <v>25</v>
      </c>
      <c r="C26" s="550" t="s">
        <v>22</v>
      </c>
      <c r="D26" s="117">
        <f>TIME(0,0,30)</f>
        <v>3.4722222222222224E-4</v>
      </c>
      <c r="E26" s="605"/>
      <c r="F26" s="566"/>
    </row>
    <row r="27" spans="1:6" ht="18" x14ac:dyDescent="0.25">
      <c r="B27" s="553" t="s">
        <v>23</v>
      </c>
      <c r="C27" s="550" t="s">
        <v>24</v>
      </c>
      <c r="D27" s="117">
        <f>TIME(0,3,0)</f>
        <v>2.0833333333333333E-3</v>
      </c>
      <c r="E27" s="544">
        <f>E6+$D27</f>
        <v>0.63402777777777775</v>
      </c>
      <c r="F27" s="540">
        <f>F6+$D27</f>
        <v>0.63749999999999996</v>
      </c>
    </row>
    <row r="28" spans="1:6" ht="18" x14ac:dyDescent="0.25">
      <c r="A28" s="85"/>
      <c r="B28" s="553"/>
      <c r="C28" s="550" t="s">
        <v>22</v>
      </c>
      <c r="D28" s="117">
        <f>TIME(0,0,30)</f>
        <v>3.4722222222222224E-4</v>
      </c>
      <c r="E28" s="544">
        <f t="shared" ref="E28:E51" si="0">E27+$D28</f>
        <v>0.63437500000000002</v>
      </c>
      <c r="F28" s="540">
        <f t="shared" ref="F28:F51" si="1">F27+$D28</f>
        <v>0.63784722222222223</v>
      </c>
    </row>
    <row r="29" spans="1:6" ht="18" x14ac:dyDescent="0.25">
      <c r="A29" s="83"/>
      <c r="B29" s="553" t="s">
        <v>26</v>
      </c>
      <c r="C29" s="550" t="s">
        <v>24</v>
      </c>
      <c r="D29" s="117">
        <f>TIME(0,2,30)</f>
        <v>1.736111111111111E-3</v>
      </c>
      <c r="E29" s="560">
        <f t="shared" si="0"/>
        <v>0.63611111111111118</v>
      </c>
      <c r="F29" s="543">
        <f t="shared" si="1"/>
        <v>0.63958333333333339</v>
      </c>
    </row>
    <row r="30" spans="1:6" ht="18" x14ac:dyDescent="0.25">
      <c r="A30" s="83"/>
      <c r="B30" s="553"/>
      <c r="C30" s="550" t="s">
        <v>22</v>
      </c>
      <c r="D30" s="117">
        <f>TIME(0,1,0)</f>
        <v>6.9444444444444447E-4</v>
      </c>
      <c r="E30" s="560">
        <f t="shared" si="0"/>
        <v>0.63680555555555562</v>
      </c>
      <c r="F30" s="543">
        <f t="shared" si="1"/>
        <v>0.64027777777777783</v>
      </c>
    </row>
    <row r="31" spans="1:6" ht="18" x14ac:dyDescent="0.25">
      <c r="A31" s="85"/>
      <c r="B31" s="553" t="s">
        <v>99</v>
      </c>
      <c r="C31" s="550" t="s">
        <v>24</v>
      </c>
      <c r="D31" s="117">
        <f>TIME(0,3,0)</f>
        <v>2.0833333333333333E-3</v>
      </c>
      <c r="E31" s="544">
        <f t="shared" si="0"/>
        <v>0.63888888888888895</v>
      </c>
      <c r="F31" s="540">
        <f t="shared" si="1"/>
        <v>0.64236111111111116</v>
      </c>
    </row>
    <row r="32" spans="1:6" ht="18" x14ac:dyDescent="0.25">
      <c r="B32" s="553"/>
      <c r="C32" s="550" t="s">
        <v>22</v>
      </c>
      <c r="D32" s="117">
        <f>TIME(0,0,30)</f>
        <v>3.4722222222222224E-4</v>
      </c>
      <c r="E32" s="544">
        <f t="shared" si="0"/>
        <v>0.63923611111111123</v>
      </c>
      <c r="F32" s="540">
        <f t="shared" si="1"/>
        <v>0.64270833333333344</v>
      </c>
    </row>
    <row r="33" spans="1:6" ht="18" x14ac:dyDescent="0.25">
      <c r="A33" s="604">
        <v>0.56736111111111109</v>
      </c>
      <c r="B33" s="553" t="s">
        <v>98</v>
      </c>
      <c r="C33" s="550" t="s">
        <v>24</v>
      </c>
      <c r="D33" s="117">
        <f>TIME(0,2,0)</f>
        <v>1.3888888888888889E-3</v>
      </c>
      <c r="E33" s="544">
        <f t="shared" si="0"/>
        <v>0.64062500000000011</v>
      </c>
      <c r="F33" s="540">
        <f t="shared" si="1"/>
        <v>0.64409722222222232</v>
      </c>
    </row>
    <row r="34" spans="1:6" ht="18" x14ac:dyDescent="0.25">
      <c r="A34" s="85"/>
      <c r="B34" s="553"/>
      <c r="C34" s="550" t="s">
        <v>22</v>
      </c>
      <c r="D34" s="117">
        <f>TIME(0,0,30)</f>
        <v>3.4722222222222224E-4</v>
      </c>
      <c r="E34" s="544">
        <f t="shared" si="0"/>
        <v>0.64097222222222239</v>
      </c>
      <c r="F34" s="540">
        <f t="shared" si="1"/>
        <v>0.6444444444444446</v>
      </c>
    </row>
    <row r="35" spans="1:6" ht="18" x14ac:dyDescent="0.25">
      <c r="B35" s="553" t="s">
        <v>97</v>
      </c>
      <c r="C35" s="550" t="s">
        <v>24</v>
      </c>
      <c r="D35" s="117">
        <f>TIME(0,2,30)</f>
        <v>1.736111111111111E-3</v>
      </c>
      <c r="E35" s="544">
        <f t="shared" si="0"/>
        <v>0.64270833333333355</v>
      </c>
      <c r="F35" s="540">
        <f t="shared" si="1"/>
        <v>0.64618055555555576</v>
      </c>
    </row>
    <row r="36" spans="1:6" ht="18" x14ac:dyDescent="0.25">
      <c r="B36" s="553"/>
      <c r="C36" s="550" t="s">
        <v>22</v>
      </c>
      <c r="D36" s="117">
        <f>TIME(0,0,30)</f>
        <v>3.4722222222222224E-4</v>
      </c>
      <c r="E36" s="544">
        <f t="shared" si="0"/>
        <v>0.64305555555555582</v>
      </c>
      <c r="F36" s="540">
        <f t="shared" si="1"/>
        <v>0.64652777777777803</v>
      </c>
    </row>
    <row r="37" spans="1:6" ht="18" x14ac:dyDescent="0.25">
      <c r="A37" s="85"/>
      <c r="B37" s="553" t="s">
        <v>96</v>
      </c>
      <c r="C37" s="550" t="s">
        <v>24</v>
      </c>
      <c r="D37" s="117">
        <f>TIME(0,2,0)</f>
        <v>1.3888888888888889E-3</v>
      </c>
      <c r="E37" s="560">
        <f t="shared" si="0"/>
        <v>0.64444444444444471</v>
      </c>
      <c r="F37" s="543">
        <f t="shared" si="1"/>
        <v>0.64791666666666692</v>
      </c>
    </row>
    <row r="38" spans="1:6" ht="18" x14ac:dyDescent="0.25">
      <c r="A38" s="83"/>
      <c r="B38" s="553"/>
      <c r="C38" s="550" t="s">
        <v>22</v>
      </c>
      <c r="D38" s="117">
        <f>TIME(0,0,45)</f>
        <v>5.2083333333333333E-4</v>
      </c>
      <c r="E38" s="560">
        <f t="shared" si="0"/>
        <v>0.64496527777777801</v>
      </c>
      <c r="F38" s="543">
        <f t="shared" si="1"/>
        <v>0.64843750000000022</v>
      </c>
    </row>
    <row r="39" spans="1:6" ht="18" x14ac:dyDescent="0.25">
      <c r="B39" s="553" t="s">
        <v>95</v>
      </c>
      <c r="C39" s="550" t="s">
        <v>24</v>
      </c>
      <c r="D39" s="117">
        <f>TIME(0,2,0)</f>
        <v>1.3888888888888889E-3</v>
      </c>
      <c r="E39" s="544">
        <f t="shared" si="0"/>
        <v>0.6463541666666669</v>
      </c>
      <c r="F39" s="540">
        <f t="shared" si="1"/>
        <v>0.64982638888888911</v>
      </c>
    </row>
    <row r="40" spans="1:6" ht="18" x14ac:dyDescent="0.25">
      <c r="A40" s="85"/>
      <c r="B40" s="553"/>
      <c r="C40" s="550" t="s">
        <v>22</v>
      </c>
      <c r="D40" s="117">
        <f>TIME(0,0,30)</f>
        <v>3.4722222222222224E-4</v>
      </c>
      <c r="E40" s="544">
        <f t="shared" si="0"/>
        <v>0.64670138888888917</v>
      </c>
      <c r="F40" s="540">
        <f t="shared" si="1"/>
        <v>0.65017361111111138</v>
      </c>
    </row>
    <row r="41" spans="1:6" ht="18" x14ac:dyDescent="0.25">
      <c r="B41" s="553" t="s">
        <v>94</v>
      </c>
      <c r="C41" s="550" t="s">
        <v>24</v>
      </c>
      <c r="D41" s="117">
        <f>TIME(0,5,0)</f>
        <v>3.472222222222222E-3</v>
      </c>
      <c r="E41" s="544">
        <f t="shared" si="0"/>
        <v>0.65017361111111138</v>
      </c>
      <c r="F41" s="540">
        <f t="shared" si="1"/>
        <v>0.65364583333333359</v>
      </c>
    </row>
    <row r="42" spans="1:6" ht="18" x14ac:dyDescent="0.25">
      <c r="B42" s="553"/>
      <c r="C42" s="550" t="s">
        <v>22</v>
      </c>
      <c r="D42" s="117">
        <f>TIME(0,0,30)</f>
        <v>3.4722222222222224E-4</v>
      </c>
      <c r="E42" s="544">
        <f t="shared" si="0"/>
        <v>0.65052083333333366</v>
      </c>
      <c r="F42" s="540">
        <f t="shared" si="1"/>
        <v>0.65399305555555587</v>
      </c>
    </row>
    <row r="43" spans="1:6" ht="18" x14ac:dyDescent="0.25">
      <c r="A43" s="85"/>
      <c r="B43" s="553" t="s">
        <v>93</v>
      </c>
      <c r="C43" s="550" t="s">
        <v>24</v>
      </c>
      <c r="D43" s="117">
        <f>TIME(0,6,0)</f>
        <v>4.1666666666666666E-3</v>
      </c>
      <c r="E43" s="544">
        <f t="shared" si="0"/>
        <v>0.65468750000000031</v>
      </c>
      <c r="F43" s="540">
        <f t="shared" si="1"/>
        <v>0.65815972222222252</v>
      </c>
    </row>
    <row r="44" spans="1:6" ht="18" x14ac:dyDescent="0.25">
      <c r="B44" s="553"/>
      <c r="C44" s="550" t="s">
        <v>22</v>
      </c>
      <c r="D44" s="117">
        <f>TIME(0,0,30)</f>
        <v>3.4722222222222224E-4</v>
      </c>
      <c r="E44" s="544">
        <f t="shared" si="0"/>
        <v>0.65503472222222259</v>
      </c>
      <c r="F44" s="540">
        <f t="shared" si="1"/>
        <v>0.6585069444444448</v>
      </c>
    </row>
    <row r="45" spans="1:6" ht="18" x14ac:dyDescent="0.25">
      <c r="B45" s="553" t="s">
        <v>92</v>
      </c>
      <c r="C45" s="550" t="s">
        <v>24</v>
      </c>
      <c r="D45" s="117">
        <f>TIME(0,3,0)</f>
        <v>2.0833333333333333E-3</v>
      </c>
      <c r="E45" s="544">
        <f t="shared" si="0"/>
        <v>0.65711805555555591</v>
      </c>
      <c r="F45" s="540">
        <f t="shared" si="1"/>
        <v>0.66059027777777812</v>
      </c>
    </row>
    <row r="46" spans="1:6" ht="18" x14ac:dyDescent="0.25">
      <c r="A46" s="85"/>
      <c r="B46" s="553"/>
      <c r="C46" s="550" t="s">
        <v>22</v>
      </c>
      <c r="D46" s="117">
        <f>TIME(0,0,30)</f>
        <v>3.4722222222222224E-4</v>
      </c>
      <c r="E46" s="544">
        <f t="shared" si="0"/>
        <v>0.65746527777777819</v>
      </c>
      <c r="F46" s="540">
        <f t="shared" si="1"/>
        <v>0.6609375000000004</v>
      </c>
    </row>
    <row r="47" spans="1:6" ht="18" x14ac:dyDescent="0.25">
      <c r="B47" s="553" t="s">
        <v>91</v>
      </c>
      <c r="C47" s="550" t="s">
        <v>24</v>
      </c>
      <c r="D47" s="117">
        <f>TIME(0,3,0)</f>
        <v>2.0833333333333333E-3</v>
      </c>
      <c r="E47" s="544">
        <f t="shared" si="0"/>
        <v>0.65954861111111152</v>
      </c>
      <c r="F47" s="540">
        <f t="shared" si="1"/>
        <v>0.66302083333333373</v>
      </c>
    </row>
    <row r="48" spans="1:6" ht="18" x14ac:dyDescent="0.25">
      <c r="B48" s="553"/>
      <c r="C48" s="550" t="s">
        <v>22</v>
      </c>
      <c r="D48" s="603">
        <f>TIME(0,0,30)</f>
        <v>3.4722222222222224E-4</v>
      </c>
      <c r="E48" s="544">
        <f t="shared" si="0"/>
        <v>0.65989583333333379</v>
      </c>
      <c r="F48" s="540">
        <f t="shared" si="1"/>
        <v>0.663368055555556</v>
      </c>
    </row>
    <row r="49" spans="1:49" ht="18" x14ac:dyDescent="0.25">
      <c r="A49" s="85"/>
      <c r="B49" s="553" t="s">
        <v>90</v>
      </c>
      <c r="C49" s="550" t="s">
        <v>24</v>
      </c>
      <c r="D49" s="603">
        <f>TIME(0,5,0)</f>
        <v>3.472222222222222E-3</v>
      </c>
      <c r="E49" s="544">
        <f t="shared" si="0"/>
        <v>0.663368055555556</v>
      </c>
      <c r="F49" s="540">
        <f t="shared" si="1"/>
        <v>0.66684027777777821</v>
      </c>
    </row>
    <row r="50" spans="1:49" ht="18" x14ac:dyDescent="0.25">
      <c r="B50" s="553"/>
      <c r="C50" s="550" t="s">
        <v>22</v>
      </c>
      <c r="D50" s="117">
        <f>TIME(0,0,30)</f>
        <v>3.4722222222222224E-4</v>
      </c>
      <c r="E50" s="544">
        <f t="shared" si="0"/>
        <v>0.66371527777777828</v>
      </c>
      <c r="F50" s="540">
        <f t="shared" si="1"/>
        <v>0.66718750000000049</v>
      </c>
    </row>
    <row r="51" spans="1:49" ht="18" x14ac:dyDescent="0.25">
      <c r="A51" s="83"/>
      <c r="B51" s="159" t="s">
        <v>86</v>
      </c>
      <c r="C51" s="132" t="s">
        <v>24</v>
      </c>
      <c r="D51" s="577">
        <f>TIME(0,4,15)</f>
        <v>2.9513888888888888E-3</v>
      </c>
      <c r="E51" s="585">
        <f t="shared" si="0"/>
        <v>0.66666666666666718</v>
      </c>
      <c r="F51" s="584">
        <f t="shared" si="1"/>
        <v>0.67013888888888939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</row>
    <row r="52" spans="1:49" ht="18" x14ac:dyDescent="0.25">
      <c r="A52" s="85"/>
      <c r="B52" s="154" t="s">
        <v>89</v>
      </c>
      <c r="C52" s="602"/>
      <c r="D52" s="601"/>
      <c r="E52" s="600" t="s">
        <v>87</v>
      </c>
      <c r="F52" s="151" t="s">
        <v>88</v>
      </c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</row>
    <row r="53" spans="1:49" ht="18" x14ac:dyDescent="0.25">
      <c r="A53" s="83"/>
      <c r="B53" s="599" t="s">
        <v>86</v>
      </c>
      <c r="C53" s="547" t="s">
        <v>22</v>
      </c>
      <c r="D53" s="548">
        <f>TIME(0,1,0)</f>
        <v>6.9444444444444447E-4</v>
      </c>
      <c r="E53" s="598">
        <f>E51+$D53</f>
        <v>0.66736111111111163</v>
      </c>
      <c r="F53" s="598">
        <f>F51+$D53</f>
        <v>0.67083333333333384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</row>
    <row r="54" spans="1:49" ht="18" x14ac:dyDescent="0.25">
      <c r="A54" s="83"/>
      <c r="B54" s="551" t="s">
        <v>85</v>
      </c>
      <c r="C54" s="581" t="s">
        <v>22</v>
      </c>
      <c r="D54" s="570">
        <f>TIME(0,12,0)</f>
        <v>8.3333333333333332E-3</v>
      </c>
      <c r="E54" s="560"/>
      <c r="F54" s="92">
        <f t="shared" ref="F54:F66" si="2">F53+$D54</f>
        <v>0.67916666666666714</v>
      </c>
    </row>
    <row r="55" spans="1:49" ht="18" x14ac:dyDescent="0.25">
      <c r="A55" s="83"/>
      <c r="B55" s="551"/>
      <c r="C55" s="581"/>
      <c r="D55" s="570">
        <f>TIME(0,0,30)</f>
        <v>3.4722222222222224E-4</v>
      </c>
      <c r="E55" s="560"/>
      <c r="F55" s="92">
        <f t="shared" si="2"/>
        <v>0.67951388888888942</v>
      </c>
    </row>
    <row r="56" spans="1:49" ht="18" x14ac:dyDescent="0.25">
      <c r="A56" s="83"/>
      <c r="B56" s="551" t="s">
        <v>84</v>
      </c>
      <c r="C56" s="550" t="s">
        <v>22</v>
      </c>
      <c r="D56" s="570">
        <f>TIME(0,9,0)</f>
        <v>6.2500000000000003E-3</v>
      </c>
      <c r="E56" s="560"/>
      <c r="F56" s="92">
        <f t="shared" si="2"/>
        <v>0.68576388888888939</v>
      </c>
    </row>
    <row r="57" spans="1:49" ht="18" x14ac:dyDescent="0.25">
      <c r="A57" s="83"/>
      <c r="B57" s="551"/>
      <c r="C57" s="550"/>
      <c r="D57" s="570">
        <f>TIME(0,0,30)</f>
        <v>3.4722222222222224E-4</v>
      </c>
      <c r="E57" s="560"/>
      <c r="F57" s="92">
        <f t="shared" si="2"/>
        <v>0.68611111111111167</v>
      </c>
    </row>
    <row r="58" spans="1:49" ht="18" x14ac:dyDescent="0.25">
      <c r="A58" s="83"/>
      <c r="B58" s="551" t="s">
        <v>83</v>
      </c>
      <c r="C58" s="550" t="s">
        <v>22</v>
      </c>
      <c r="D58" s="570">
        <f>TIME(0,7,0)</f>
        <v>4.8611111111111112E-3</v>
      </c>
      <c r="E58" s="597"/>
      <c r="F58" s="92">
        <f t="shared" si="2"/>
        <v>0.69097222222222276</v>
      </c>
    </row>
    <row r="59" spans="1:49" ht="18" x14ac:dyDescent="0.25">
      <c r="B59" s="596"/>
      <c r="C59" s="595"/>
      <c r="D59" s="566">
        <f>TIME(0,0,30)</f>
        <v>3.4722222222222224E-4</v>
      </c>
      <c r="E59" s="542"/>
      <c r="F59" s="92">
        <f t="shared" si="2"/>
        <v>0.69131944444444504</v>
      </c>
    </row>
    <row r="60" spans="1:49" ht="18" x14ac:dyDescent="0.25">
      <c r="A60" s="83"/>
      <c r="B60" s="594" t="s">
        <v>82</v>
      </c>
      <c r="C60" s="581" t="s">
        <v>24</v>
      </c>
      <c r="D60" s="121">
        <f>TIME(0,5,30)</f>
        <v>3.8194444444444443E-3</v>
      </c>
      <c r="E60" s="543"/>
      <c r="F60" s="593">
        <f t="shared" si="2"/>
        <v>0.69513888888888953</v>
      </c>
    </row>
    <row r="61" spans="1:49" ht="18" x14ac:dyDescent="0.25">
      <c r="A61" s="83"/>
      <c r="B61" s="592" t="s">
        <v>82</v>
      </c>
      <c r="C61" s="550" t="s">
        <v>22</v>
      </c>
      <c r="D61" s="117">
        <f>TIME(0,0,30)</f>
        <v>3.4722222222222224E-4</v>
      </c>
      <c r="E61" s="543"/>
      <c r="F61" s="546">
        <f t="shared" si="2"/>
        <v>0.6954861111111118</v>
      </c>
    </row>
    <row r="62" spans="1:49" ht="18" x14ac:dyDescent="0.25">
      <c r="A62" s="83"/>
      <c r="B62" s="591" t="s">
        <v>81</v>
      </c>
      <c r="C62" s="538"/>
      <c r="D62" s="117">
        <f>TIME(0,3,0)</f>
        <v>2.0833333333333333E-3</v>
      </c>
      <c r="E62" s="560"/>
      <c r="F62" s="590">
        <f t="shared" si="2"/>
        <v>0.69756944444444513</v>
      </c>
    </row>
    <row r="63" spans="1:49" ht="18" hidden="1" x14ac:dyDescent="0.25">
      <c r="A63" s="83"/>
      <c r="B63" s="583" t="s">
        <v>80</v>
      </c>
      <c r="C63" s="538"/>
      <c r="D63" s="117">
        <f>TIME(0,4,0)</f>
        <v>2.7777777777777779E-3</v>
      </c>
      <c r="E63" s="560"/>
      <c r="F63" s="92">
        <f t="shared" si="2"/>
        <v>0.7003472222222229</v>
      </c>
    </row>
    <row r="64" spans="1:49" ht="18" x14ac:dyDescent="0.25">
      <c r="A64" s="83"/>
      <c r="B64" s="583" t="s">
        <v>79</v>
      </c>
      <c r="C64" s="538"/>
      <c r="D64" s="117">
        <f>TIME(0,12,0)</f>
        <v>8.3333333333333332E-3</v>
      </c>
      <c r="E64" s="560"/>
      <c r="F64" s="92">
        <f t="shared" si="2"/>
        <v>0.7086805555555562</v>
      </c>
    </row>
    <row r="65" spans="1:6" ht="18" x14ac:dyDescent="0.25">
      <c r="A65" s="83"/>
      <c r="B65" s="583" t="s">
        <v>78</v>
      </c>
      <c r="C65" s="538"/>
      <c r="D65" s="117">
        <f>TIME(0,3,0)</f>
        <v>2.0833333333333333E-3</v>
      </c>
      <c r="E65" s="560"/>
      <c r="F65" s="92">
        <f t="shared" si="2"/>
        <v>0.71076388888888953</v>
      </c>
    </row>
    <row r="66" spans="1:6" ht="18.75" thickBot="1" x14ac:dyDescent="0.3">
      <c r="A66" s="83"/>
      <c r="B66" s="586" t="s">
        <v>65</v>
      </c>
      <c r="C66" s="132"/>
      <c r="D66" s="131">
        <f>TIME(0,3,0)</f>
        <v>2.0833333333333333E-3</v>
      </c>
      <c r="E66" s="585"/>
      <c r="F66" s="589">
        <f t="shared" si="2"/>
        <v>0.71284722222222285</v>
      </c>
    </row>
    <row r="67" spans="1:6" ht="18.75" thickTop="1" x14ac:dyDescent="0.25">
      <c r="A67" s="83"/>
      <c r="B67" s="583"/>
      <c r="C67" s="538"/>
      <c r="D67" s="93"/>
      <c r="E67" s="582"/>
      <c r="F67" s="546"/>
    </row>
    <row r="68" spans="1:6" ht="18" x14ac:dyDescent="0.25">
      <c r="A68" s="83"/>
      <c r="B68" s="583" t="s">
        <v>199</v>
      </c>
      <c r="C68" s="538"/>
      <c r="D68" s="117">
        <f>TIME(0,8,0)</f>
        <v>5.5555555555555558E-3</v>
      </c>
      <c r="E68" s="588"/>
      <c r="F68" s="587"/>
    </row>
    <row r="69" spans="1:6" ht="18" x14ac:dyDescent="0.25">
      <c r="A69" s="83"/>
      <c r="B69" s="583" t="s">
        <v>198</v>
      </c>
      <c r="C69" s="538"/>
      <c r="D69" s="117">
        <f>TIME(0,12,0)</f>
        <v>8.3333333333333332E-3</v>
      </c>
      <c r="E69" s="588"/>
      <c r="F69" s="587"/>
    </row>
    <row r="70" spans="1:6" ht="18" x14ac:dyDescent="0.25">
      <c r="A70" s="83"/>
      <c r="B70" s="583" t="s">
        <v>197</v>
      </c>
      <c r="C70" s="538"/>
      <c r="D70" s="117">
        <f>TIME(0,8,0)</f>
        <v>5.5555555555555558E-3</v>
      </c>
      <c r="E70" s="588"/>
      <c r="F70" s="587"/>
    </row>
    <row r="71" spans="1:6" ht="18" x14ac:dyDescent="0.25">
      <c r="B71" s="583" t="s">
        <v>196</v>
      </c>
      <c r="C71" s="538"/>
      <c r="D71" s="117">
        <f>TIME(0,5,0)</f>
        <v>3.472222222222222E-3</v>
      </c>
      <c r="E71" s="588"/>
      <c r="F71" s="587"/>
    </row>
    <row r="72" spans="1:6" ht="18" x14ac:dyDescent="0.25">
      <c r="A72" s="83"/>
      <c r="B72" s="583" t="s">
        <v>195</v>
      </c>
      <c r="C72" s="538"/>
      <c r="D72" s="117">
        <f>TIME(0,12,0)</f>
        <v>8.3333333333333332E-3</v>
      </c>
      <c r="E72" s="588"/>
      <c r="F72" s="587"/>
    </row>
    <row r="73" spans="1:6" ht="18" x14ac:dyDescent="0.25">
      <c r="A73" s="83"/>
      <c r="B73" s="586" t="s">
        <v>194</v>
      </c>
      <c r="C73" s="132"/>
      <c r="D73" s="131">
        <f>TIME(0,11,0)</f>
        <v>7.6388888888888886E-3</v>
      </c>
      <c r="E73" s="585"/>
      <c r="F73" s="584"/>
    </row>
    <row r="74" spans="1:6" ht="18" x14ac:dyDescent="0.25">
      <c r="A74" s="83"/>
      <c r="B74" s="583"/>
      <c r="C74" s="538"/>
      <c r="D74" s="93"/>
      <c r="E74" s="582"/>
      <c r="F74" s="546"/>
    </row>
    <row r="75" spans="1:6" ht="18" x14ac:dyDescent="0.25">
      <c r="B75" s="553" t="s">
        <v>77</v>
      </c>
      <c r="C75" s="581" t="s">
        <v>24</v>
      </c>
      <c r="D75" s="121">
        <f>TIME(0,9,0)</f>
        <v>6.2500000000000003E-3</v>
      </c>
      <c r="E75" s="580">
        <f>E53+$D75</f>
        <v>0.6736111111111116</v>
      </c>
      <c r="F75" s="579"/>
    </row>
    <row r="76" spans="1:6" ht="18" x14ac:dyDescent="0.25">
      <c r="B76" s="553"/>
      <c r="C76" s="550" t="s">
        <v>22</v>
      </c>
      <c r="D76" s="117">
        <f>TIME(0,0,45)</f>
        <v>5.2083333333333333E-4</v>
      </c>
      <c r="E76" s="544">
        <f t="shared" ref="E76:E81" si="3">E75+$D76</f>
        <v>0.67413194444444491</v>
      </c>
      <c r="F76" s="540"/>
    </row>
    <row r="77" spans="1:6" ht="18" x14ac:dyDescent="0.25">
      <c r="B77" s="553" t="s">
        <v>76</v>
      </c>
      <c r="C77" s="550" t="s">
        <v>24</v>
      </c>
      <c r="D77" s="117">
        <f>TIME(0,7,0)</f>
        <v>4.8611111111111112E-3</v>
      </c>
      <c r="E77" s="544">
        <f t="shared" si="3"/>
        <v>0.678993055555556</v>
      </c>
      <c r="F77" s="540"/>
    </row>
    <row r="78" spans="1:6" ht="18" x14ac:dyDescent="0.25">
      <c r="B78" s="553"/>
      <c r="C78" s="550" t="s">
        <v>22</v>
      </c>
      <c r="D78" s="117">
        <f>TIME(0,0,45)</f>
        <v>5.2083333333333333E-4</v>
      </c>
      <c r="E78" s="544">
        <f t="shared" si="3"/>
        <v>0.67951388888888931</v>
      </c>
      <c r="F78" s="540"/>
    </row>
    <row r="79" spans="1:6" ht="18" x14ac:dyDescent="0.25">
      <c r="B79" s="553" t="s">
        <v>75</v>
      </c>
      <c r="C79" s="550" t="s">
        <v>24</v>
      </c>
      <c r="D79" s="117">
        <f>TIME(0,4,0)</f>
        <v>2.7777777777777779E-3</v>
      </c>
      <c r="E79" s="544">
        <f t="shared" si="3"/>
        <v>0.68229166666666707</v>
      </c>
      <c r="F79" s="540"/>
    </row>
    <row r="80" spans="1:6" ht="18" x14ac:dyDescent="0.25">
      <c r="B80" s="553"/>
      <c r="C80" s="550" t="s">
        <v>22</v>
      </c>
      <c r="D80" s="117">
        <f>TIME(0,0,30)</f>
        <v>3.4722222222222224E-4</v>
      </c>
      <c r="E80" s="544">
        <f t="shared" si="3"/>
        <v>0.68263888888888935</v>
      </c>
      <c r="F80" s="540"/>
    </row>
    <row r="81" spans="1:6" ht="18.75" thickBot="1" x14ac:dyDescent="0.3">
      <c r="B81" s="553" t="s">
        <v>74</v>
      </c>
      <c r="C81" s="550" t="s">
        <v>24</v>
      </c>
      <c r="D81" s="117">
        <f>TIME(0,3,0)</f>
        <v>2.0833333333333333E-3</v>
      </c>
      <c r="E81" s="578">
        <f t="shared" si="3"/>
        <v>0.68472222222222268</v>
      </c>
      <c r="F81" s="543"/>
    </row>
    <row r="82" spans="1:6" ht="18.75" thickTop="1" x14ac:dyDescent="0.25">
      <c r="A82" s="545"/>
      <c r="B82" s="159"/>
      <c r="C82" s="132" t="s">
        <v>22</v>
      </c>
      <c r="D82" s="577">
        <f>TIME(0,1,0)</f>
        <v>6.9444444444444447E-4</v>
      </c>
      <c r="E82" s="576"/>
      <c r="F82" s="575"/>
    </row>
    <row r="83" spans="1:6" ht="18" x14ac:dyDescent="0.25">
      <c r="B83" s="553" t="s">
        <v>73</v>
      </c>
      <c r="C83" s="538" t="s">
        <v>24</v>
      </c>
      <c r="D83" s="93">
        <f>TIME(0,11,0)</f>
        <v>7.6388888888888886E-3</v>
      </c>
      <c r="E83" s="565"/>
      <c r="F83" s="542"/>
    </row>
    <row r="84" spans="1:6" ht="18" x14ac:dyDescent="0.25">
      <c r="A84" s="545"/>
      <c r="B84" s="101"/>
      <c r="C84" s="100" t="s">
        <v>22</v>
      </c>
      <c r="D84" s="99">
        <f>TIME(0,0,30)</f>
        <v>3.4722222222222224E-4</v>
      </c>
      <c r="E84" s="574"/>
      <c r="F84" s="131"/>
    </row>
    <row r="85" spans="1:6" ht="18" x14ac:dyDescent="0.25">
      <c r="B85" s="553" t="s">
        <v>72</v>
      </c>
      <c r="C85" s="538" t="s">
        <v>24</v>
      </c>
      <c r="D85" s="93">
        <f>TIME(0,14,0)</f>
        <v>9.7222222222222224E-3</v>
      </c>
      <c r="E85" s="573"/>
      <c r="F85" s="572"/>
    </row>
    <row r="86" spans="1:6" ht="18" x14ac:dyDescent="0.25">
      <c r="B86" s="553"/>
      <c r="C86" s="538" t="s">
        <v>22</v>
      </c>
      <c r="D86" s="93">
        <f>TIME(0,0,30)</f>
        <v>3.4722222222222224E-4</v>
      </c>
      <c r="E86" s="571"/>
      <c r="F86" s="570"/>
    </row>
    <row r="87" spans="1:6" ht="18" x14ac:dyDescent="0.25">
      <c r="B87" s="553" t="s">
        <v>71</v>
      </c>
      <c r="C87" s="538" t="s">
        <v>24</v>
      </c>
      <c r="D87" s="93">
        <f>TIME(0,14,0)</f>
        <v>9.7222222222222224E-3</v>
      </c>
      <c r="E87" s="571"/>
      <c r="F87" s="570"/>
    </row>
    <row r="88" spans="1:6" ht="18" x14ac:dyDescent="0.25">
      <c r="B88" s="553"/>
      <c r="C88" s="538" t="s">
        <v>22</v>
      </c>
      <c r="D88" s="93">
        <f>TIME(0,0,30)</f>
        <v>3.4722222222222224E-4</v>
      </c>
      <c r="E88" s="571"/>
      <c r="F88" s="570"/>
    </row>
    <row r="89" spans="1:6" ht="18" x14ac:dyDescent="0.25">
      <c r="B89" s="553" t="s">
        <v>70</v>
      </c>
      <c r="C89" s="538" t="s">
        <v>24</v>
      </c>
      <c r="D89" s="93">
        <f>TIME(0,8,0)</f>
        <v>5.5555555555555558E-3</v>
      </c>
      <c r="E89" s="571"/>
      <c r="F89" s="570"/>
    </row>
    <row r="90" spans="1:6" ht="18" x14ac:dyDescent="0.25">
      <c r="B90" s="553"/>
      <c r="C90" s="538" t="s">
        <v>22</v>
      </c>
      <c r="D90" s="93">
        <f>TIME(0,0,30)</f>
        <v>3.4722222222222224E-4</v>
      </c>
      <c r="E90" s="571"/>
      <c r="F90" s="570"/>
    </row>
    <row r="91" spans="1:6" ht="18" x14ac:dyDescent="0.25">
      <c r="B91" s="553" t="s">
        <v>69</v>
      </c>
      <c r="C91" s="538" t="s">
        <v>24</v>
      </c>
      <c r="D91" s="93">
        <f>TIME(0,8,0)</f>
        <v>5.5555555555555558E-3</v>
      </c>
      <c r="E91" s="571"/>
      <c r="F91" s="570"/>
    </row>
    <row r="92" spans="1:6" ht="18" x14ac:dyDescent="0.25">
      <c r="B92" s="553"/>
      <c r="C92" s="538" t="s">
        <v>22</v>
      </c>
      <c r="D92" s="93">
        <f>TIME(0,0,30)</f>
        <v>3.4722222222222224E-4</v>
      </c>
      <c r="E92" s="571"/>
      <c r="F92" s="570"/>
    </row>
    <row r="93" spans="1:6" ht="18" x14ac:dyDescent="0.25">
      <c r="B93" s="553" t="s">
        <v>68</v>
      </c>
      <c r="C93" s="538" t="s">
        <v>24</v>
      </c>
      <c r="D93" s="93">
        <f>TIME(0,8,30)</f>
        <v>5.9027777777777776E-3</v>
      </c>
      <c r="E93" s="571"/>
      <c r="F93" s="570"/>
    </row>
    <row r="94" spans="1:6" ht="18" x14ac:dyDescent="0.25">
      <c r="B94" s="553"/>
      <c r="C94" s="538" t="s">
        <v>22</v>
      </c>
      <c r="D94" s="93">
        <f>TIME(0,0,30)</f>
        <v>3.4722222222222224E-4</v>
      </c>
      <c r="E94" s="571"/>
      <c r="F94" s="570"/>
    </row>
    <row r="95" spans="1:6" ht="18.75" thickBot="1" x14ac:dyDescent="0.3">
      <c r="B95" s="90" t="s">
        <v>67</v>
      </c>
      <c r="C95" s="89" t="s">
        <v>24</v>
      </c>
      <c r="D95" s="88">
        <f>TIME(0,13,30)</f>
        <v>9.3749999999999997E-3</v>
      </c>
      <c r="E95" s="569"/>
      <c r="F95" s="568"/>
    </row>
    <row r="96" spans="1:6" ht="18" x14ac:dyDescent="0.25">
      <c r="B96" s="186"/>
      <c r="C96" s="186"/>
      <c r="D96" s="186"/>
      <c r="E96" s="186"/>
      <c r="F96" s="186"/>
    </row>
  </sheetData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EA7A-03B1-4400-B075-5361E2BBFEFB}">
  <sheetPr>
    <pageSetUpPr fitToPage="1"/>
  </sheetPr>
  <dimension ref="A1:F81"/>
  <sheetViews>
    <sheetView view="pageBreakPreview" zoomScaleNormal="100" zoomScaleSheetLayoutView="100" workbookViewId="0">
      <selection activeCell="L33" sqref="L33"/>
    </sheetView>
  </sheetViews>
  <sheetFormatPr defaultColWidth="12.42578125" defaultRowHeight="15" x14ac:dyDescent="0.25"/>
  <cols>
    <col min="1" max="1" width="12.42578125" style="378"/>
    <col min="2" max="2" width="25.28515625" style="378" customWidth="1"/>
    <col min="3" max="3" width="3" style="378" customWidth="1"/>
    <col min="4" max="5" width="12.42578125" style="378" hidden="1" customWidth="1"/>
    <col min="6" max="16384" width="12.42578125" style="378"/>
  </cols>
  <sheetData>
    <row r="1" spans="2:6" ht="15.75" thickBot="1" x14ac:dyDescent="0.3"/>
    <row r="2" spans="2:6" ht="18.75" x14ac:dyDescent="0.3">
      <c r="B2" s="531" t="s">
        <v>193</v>
      </c>
      <c r="C2" s="535"/>
      <c r="D2" s="535"/>
      <c r="E2" s="536"/>
      <c r="F2" s="624"/>
    </row>
    <row r="3" spans="2:6" ht="18" x14ac:dyDescent="0.25">
      <c r="B3" s="244" t="s">
        <v>0</v>
      </c>
      <c r="C3" s="243"/>
      <c r="D3" s="243"/>
      <c r="E3" s="243"/>
      <c r="F3" s="625" t="s">
        <v>1</v>
      </c>
    </row>
    <row r="4" spans="2:6" ht="18" x14ac:dyDescent="0.25">
      <c r="B4" s="240" t="s">
        <v>66</v>
      </c>
      <c r="C4" s="239"/>
      <c r="D4" s="239"/>
      <c r="E4" s="239"/>
      <c r="F4" s="626" t="s">
        <v>121</v>
      </c>
    </row>
    <row r="5" spans="2:6" ht="18" x14ac:dyDescent="0.25">
      <c r="B5" s="537" t="s">
        <v>74</v>
      </c>
      <c r="C5" s="538" t="s">
        <v>24</v>
      </c>
      <c r="D5" s="93"/>
      <c r="E5" s="93">
        <f>TIME(0,11,0)</f>
        <v>7.6388888888888886E-3</v>
      </c>
      <c r="F5" s="627"/>
    </row>
    <row r="6" spans="2:6" ht="18" x14ac:dyDescent="0.25">
      <c r="B6" s="537"/>
      <c r="C6" s="538" t="s">
        <v>22</v>
      </c>
      <c r="D6" s="93"/>
      <c r="E6" s="93">
        <f>TIME(0,1,0)</f>
        <v>6.9444444444444447E-4</v>
      </c>
      <c r="F6" s="628">
        <v>0.125</v>
      </c>
    </row>
    <row r="7" spans="2:6" ht="18" x14ac:dyDescent="0.25">
      <c r="B7" s="537" t="s">
        <v>75</v>
      </c>
      <c r="C7" s="538" t="s">
        <v>24</v>
      </c>
      <c r="D7" s="93"/>
      <c r="E7" s="188">
        <f>TIME(0,5,0)</f>
        <v>3.472222222222222E-3</v>
      </c>
      <c r="F7" s="629">
        <f t="shared" ref="F7:F12" si="0">F6+$E7</f>
        <v>0.12847222222222221</v>
      </c>
    </row>
    <row r="8" spans="2:6" ht="18" x14ac:dyDescent="0.25">
      <c r="B8" s="537"/>
      <c r="C8" s="538" t="s">
        <v>22</v>
      </c>
      <c r="D8" s="93"/>
      <c r="E8" s="188">
        <f>TIME(0,0,45)</f>
        <v>5.2083333333333333E-4</v>
      </c>
      <c r="F8" s="629">
        <f t="shared" si="0"/>
        <v>0.12899305555555554</v>
      </c>
    </row>
    <row r="9" spans="2:6" ht="18" x14ac:dyDescent="0.25">
      <c r="B9" s="537" t="s">
        <v>76</v>
      </c>
      <c r="C9" s="538" t="s">
        <v>24</v>
      </c>
      <c r="D9" s="93"/>
      <c r="E9" s="188">
        <f>TIME(0,5,0)</f>
        <v>3.472222222222222E-3</v>
      </c>
      <c r="F9" s="629">
        <f t="shared" si="0"/>
        <v>0.13246527777777775</v>
      </c>
    </row>
    <row r="10" spans="2:6" ht="18" x14ac:dyDescent="0.25">
      <c r="B10" s="537"/>
      <c r="C10" s="538" t="s">
        <v>22</v>
      </c>
      <c r="D10" s="93"/>
      <c r="E10" s="188">
        <f>TIME(0,0,45)</f>
        <v>5.2083333333333333E-4</v>
      </c>
      <c r="F10" s="629">
        <f t="shared" si="0"/>
        <v>0.13298611111111108</v>
      </c>
    </row>
    <row r="11" spans="2:6" ht="18" x14ac:dyDescent="0.25">
      <c r="B11" s="537" t="s">
        <v>77</v>
      </c>
      <c r="C11" s="538" t="s">
        <v>24</v>
      </c>
      <c r="D11" s="93"/>
      <c r="E11" s="188">
        <f>TIME(0,7,0)</f>
        <v>4.8611111111111112E-3</v>
      </c>
      <c r="F11" s="629">
        <f t="shared" si="0"/>
        <v>0.1378472222222222</v>
      </c>
    </row>
    <row r="12" spans="2:6" ht="18" x14ac:dyDescent="0.25">
      <c r="B12" s="159"/>
      <c r="C12" s="132" t="s">
        <v>22</v>
      </c>
      <c r="D12" s="158"/>
      <c r="E12" s="223">
        <f>TIME(0,0,45)</f>
        <v>5.2083333333333333E-4</v>
      </c>
      <c r="F12" s="630">
        <f t="shared" si="0"/>
        <v>0.13836805555555554</v>
      </c>
    </row>
    <row r="13" spans="2:6" ht="18" x14ac:dyDescent="0.25">
      <c r="B13" s="539"/>
      <c r="C13" s="538"/>
      <c r="D13" s="93"/>
      <c r="E13" s="188"/>
      <c r="F13" s="631"/>
    </row>
    <row r="14" spans="2:6" ht="18" x14ac:dyDescent="0.25">
      <c r="B14" s="541" t="s">
        <v>194</v>
      </c>
      <c r="C14" s="538"/>
      <c r="D14" s="93"/>
      <c r="E14" s="188"/>
      <c r="F14" s="632"/>
    </row>
    <row r="15" spans="2:6" ht="18" x14ac:dyDescent="0.25">
      <c r="B15" s="541" t="s">
        <v>195</v>
      </c>
      <c r="C15" s="538" t="s">
        <v>22</v>
      </c>
      <c r="D15" s="93"/>
      <c r="E15" s="188">
        <f>TIME(0,11,0)</f>
        <v>7.6388888888888886E-3</v>
      </c>
      <c r="F15" s="632"/>
    </row>
    <row r="16" spans="2:6" s="532" customFormat="1" ht="18" x14ac:dyDescent="0.25">
      <c r="B16" s="541" t="s">
        <v>196</v>
      </c>
      <c r="C16" s="538" t="s">
        <v>22</v>
      </c>
      <c r="D16" s="93"/>
      <c r="E16" s="93">
        <f>TIME(0,10,0)</f>
        <v>6.9444444444444441E-3</v>
      </c>
      <c r="F16" s="633"/>
    </row>
    <row r="17" spans="2:6" ht="18" x14ac:dyDescent="0.25">
      <c r="B17" s="541" t="s">
        <v>197</v>
      </c>
      <c r="C17" s="538" t="s">
        <v>22</v>
      </c>
      <c r="D17" s="93"/>
      <c r="E17" s="188">
        <f>TIME(0,11,0)</f>
        <v>7.6388888888888886E-3</v>
      </c>
      <c r="F17" s="632"/>
    </row>
    <row r="18" spans="2:6" ht="18" x14ac:dyDescent="0.25">
      <c r="B18" s="541" t="s">
        <v>198</v>
      </c>
      <c r="C18" s="538" t="s">
        <v>22</v>
      </c>
      <c r="D18" s="93"/>
      <c r="E18" s="188">
        <f>TIME(0,7,0)</f>
        <v>4.8611111111111112E-3</v>
      </c>
      <c r="F18" s="632"/>
    </row>
    <row r="19" spans="2:6" ht="18" x14ac:dyDescent="0.25">
      <c r="B19" s="541" t="s">
        <v>199</v>
      </c>
      <c r="C19" s="538" t="s">
        <v>22</v>
      </c>
      <c r="D19" s="93"/>
      <c r="E19" s="188">
        <f>TIME(0,12,0)</f>
        <v>8.3333333333333332E-3</v>
      </c>
      <c r="F19" s="631"/>
    </row>
    <row r="20" spans="2:6" ht="18" x14ac:dyDescent="0.25">
      <c r="B20" s="539"/>
      <c r="C20" s="547"/>
      <c r="D20" s="548"/>
      <c r="E20" s="549"/>
      <c r="F20" s="634"/>
    </row>
    <row r="21" spans="2:6" ht="18" x14ac:dyDescent="0.25">
      <c r="B21" s="541" t="s">
        <v>65</v>
      </c>
      <c r="C21" s="550" t="s">
        <v>22</v>
      </c>
      <c r="D21" s="117"/>
      <c r="E21" s="164"/>
      <c r="F21" s="632"/>
    </row>
    <row r="22" spans="2:6" ht="18" x14ac:dyDescent="0.25">
      <c r="B22" s="541" t="s">
        <v>78</v>
      </c>
      <c r="C22" s="550" t="s">
        <v>22</v>
      </c>
      <c r="D22" s="117"/>
      <c r="E22" s="164">
        <f>TIME(0,3,0)</f>
        <v>2.0833333333333333E-3</v>
      </c>
      <c r="F22" s="632"/>
    </row>
    <row r="23" spans="2:6" ht="18" x14ac:dyDescent="0.25">
      <c r="B23" s="541" t="s">
        <v>79</v>
      </c>
      <c r="C23" s="550" t="s">
        <v>22</v>
      </c>
      <c r="D23" s="117"/>
      <c r="E23" s="164">
        <f>TIME(0,3,0)</f>
        <v>2.0833333333333333E-3</v>
      </c>
      <c r="F23" s="632"/>
    </row>
    <row r="24" spans="2:6" ht="18" hidden="1" x14ac:dyDescent="0.25">
      <c r="B24" s="541" t="s">
        <v>80</v>
      </c>
      <c r="C24" s="550" t="s">
        <v>22</v>
      </c>
      <c r="D24" s="117"/>
      <c r="E24" s="164">
        <f>TIME(0,12,0)</f>
        <v>8.3333333333333332E-3</v>
      </c>
      <c r="F24" s="632"/>
    </row>
    <row r="25" spans="2:6" ht="18" x14ac:dyDescent="0.25">
      <c r="B25" s="541" t="s">
        <v>81</v>
      </c>
      <c r="C25" s="550" t="s">
        <v>22</v>
      </c>
      <c r="D25" s="117"/>
      <c r="E25" s="164">
        <f>TIME(0,4,0)</f>
        <v>2.7777777777777779E-3</v>
      </c>
      <c r="F25" s="632"/>
    </row>
    <row r="26" spans="2:6" ht="18" x14ac:dyDescent="0.25">
      <c r="B26" s="551" t="s">
        <v>113</v>
      </c>
      <c r="C26" s="550" t="s">
        <v>24</v>
      </c>
      <c r="D26" s="117"/>
      <c r="E26" s="117">
        <f>TIME(0,3,0)</f>
        <v>2.0833333333333333E-3</v>
      </c>
      <c r="F26" s="633"/>
    </row>
    <row r="27" spans="2:6" ht="18" x14ac:dyDescent="0.25">
      <c r="B27" s="551" t="s">
        <v>83</v>
      </c>
      <c r="C27" s="550" t="s">
        <v>22</v>
      </c>
      <c r="D27" s="117"/>
      <c r="E27" s="164">
        <f>TIME(0,6,0)</f>
        <v>4.1666666666666666E-3</v>
      </c>
      <c r="F27" s="632"/>
    </row>
    <row r="28" spans="2:6" ht="18" x14ac:dyDescent="0.25">
      <c r="B28" s="551"/>
      <c r="C28" s="550" t="s">
        <v>24</v>
      </c>
      <c r="D28" s="117"/>
      <c r="E28" s="164">
        <f>TIME(0,0,30)</f>
        <v>3.4722222222222224E-4</v>
      </c>
      <c r="F28" s="632"/>
    </row>
    <row r="29" spans="2:6" ht="18" x14ac:dyDescent="0.25">
      <c r="B29" s="551" t="s">
        <v>84</v>
      </c>
      <c r="C29" s="550" t="s">
        <v>22</v>
      </c>
      <c r="D29" s="117"/>
      <c r="E29" s="164">
        <f>TIME(0,7,0)</f>
        <v>4.8611111111111112E-3</v>
      </c>
      <c r="F29" s="632"/>
    </row>
    <row r="30" spans="2:6" ht="18" x14ac:dyDescent="0.25">
      <c r="B30" s="551"/>
      <c r="C30" s="550" t="s">
        <v>24</v>
      </c>
      <c r="D30" s="117"/>
      <c r="E30" s="164">
        <f>TIME(0,0,15)</f>
        <v>1.7361111111111112E-4</v>
      </c>
      <c r="F30" s="632"/>
    </row>
    <row r="31" spans="2:6" ht="18" x14ac:dyDescent="0.25">
      <c r="B31" s="551" t="s">
        <v>85</v>
      </c>
      <c r="C31" s="550" t="s">
        <v>22</v>
      </c>
      <c r="D31" s="117"/>
      <c r="E31" s="164">
        <f>TIME(0,9,0)</f>
        <v>6.2500000000000003E-3</v>
      </c>
      <c r="F31" s="632"/>
    </row>
    <row r="32" spans="2:6" ht="18" x14ac:dyDescent="0.25">
      <c r="B32" s="552"/>
      <c r="C32" s="550" t="s">
        <v>24</v>
      </c>
      <c r="D32" s="117"/>
      <c r="E32" s="164">
        <f>TIME(0,0,15)</f>
        <v>1.7361111111111112E-4</v>
      </c>
      <c r="F32" s="632"/>
    </row>
    <row r="33" spans="1:6" ht="18" x14ac:dyDescent="0.25">
      <c r="B33" s="553" t="s">
        <v>86</v>
      </c>
      <c r="C33" s="538" t="s">
        <v>24</v>
      </c>
      <c r="D33" s="93">
        <f>TIME(0,12,30)</f>
        <v>8.6805555555555559E-3</v>
      </c>
      <c r="E33" s="93">
        <f>TIME(0,6,0)</f>
        <v>4.1666666666666666E-3</v>
      </c>
      <c r="F33" s="627">
        <f>F12+$E33</f>
        <v>0.14253472222222222</v>
      </c>
    </row>
    <row r="34" spans="1:6" ht="18" x14ac:dyDescent="0.25">
      <c r="A34" s="212"/>
      <c r="B34" s="554" t="s">
        <v>89</v>
      </c>
      <c r="C34" s="555"/>
      <c r="D34" s="556"/>
      <c r="E34" s="556"/>
      <c r="F34" s="635" t="s">
        <v>112</v>
      </c>
    </row>
    <row r="35" spans="1:6" ht="18" x14ac:dyDescent="0.25">
      <c r="A35" s="84"/>
      <c r="B35" s="557" t="s">
        <v>86</v>
      </c>
      <c r="C35" s="558" t="s">
        <v>22</v>
      </c>
      <c r="D35" s="559"/>
      <c r="E35" s="559">
        <f>TIME(0,1,0)</f>
        <v>6.9444444444444447E-4</v>
      </c>
      <c r="F35" s="636">
        <f>F33+$E35</f>
        <v>0.14322916666666666</v>
      </c>
    </row>
    <row r="36" spans="1:6" ht="18" x14ac:dyDescent="0.25">
      <c r="B36" s="553" t="s">
        <v>90</v>
      </c>
      <c r="C36" s="538" t="s">
        <v>24</v>
      </c>
      <c r="D36" s="93"/>
      <c r="E36" s="188">
        <f>TIME(0,5,0)</f>
        <v>3.472222222222222E-3</v>
      </c>
      <c r="F36" s="629">
        <f t="shared" ref="F36:F51" si="1">F35+$E36</f>
        <v>0.14670138888888887</v>
      </c>
    </row>
    <row r="37" spans="1:6" ht="18" x14ac:dyDescent="0.25">
      <c r="B37" s="553"/>
      <c r="C37" s="538" t="s">
        <v>22</v>
      </c>
      <c r="D37" s="93"/>
      <c r="E37" s="188">
        <f>TIME(0,0,30)</f>
        <v>3.4722222222222224E-4</v>
      </c>
      <c r="F37" s="629">
        <f>F36+$E37</f>
        <v>0.14704861111111109</v>
      </c>
    </row>
    <row r="38" spans="1:6" ht="18" x14ac:dyDescent="0.25">
      <c r="B38" s="553" t="s">
        <v>91</v>
      </c>
      <c r="C38" s="538" t="s">
        <v>24</v>
      </c>
      <c r="D38" s="93"/>
      <c r="E38" s="188">
        <f>TIME(0,2,30)</f>
        <v>1.736111111111111E-3</v>
      </c>
      <c r="F38" s="629">
        <f>F37+$E38</f>
        <v>0.14878472222222219</v>
      </c>
    </row>
    <row r="39" spans="1:6" ht="18" x14ac:dyDescent="0.25">
      <c r="B39" s="553"/>
      <c r="C39" s="538" t="s">
        <v>22</v>
      </c>
      <c r="D39" s="93"/>
      <c r="E39" s="188">
        <f>TIME(0,0,45)</f>
        <v>5.2083333333333333E-4</v>
      </c>
      <c r="F39" s="629">
        <f>F38+$E39</f>
        <v>0.14930555555555552</v>
      </c>
    </row>
    <row r="40" spans="1:6" ht="18" x14ac:dyDescent="0.25">
      <c r="B40" s="553" t="s">
        <v>92</v>
      </c>
      <c r="C40" s="538" t="s">
        <v>24</v>
      </c>
      <c r="D40" s="93"/>
      <c r="E40" s="188">
        <f>TIME(0,1,15)</f>
        <v>8.6805555555555551E-4</v>
      </c>
      <c r="F40" s="629">
        <f t="shared" si="1"/>
        <v>0.15017361111111108</v>
      </c>
    </row>
    <row r="41" spans="1:6" ht="18" x14ac:dyDescent="0.25">
      <c r="B41" s="553"/>
      <c r="C41" s="538" t="s">
        <v>22</v>
      </c>
      <c r="D41" s="93"/>
      <c r="E41" s="188">
        <f>TIME(0,0,30)</f>
        <v>3.4722222222222224E-4</v>
      </c>
      <c r="F41" s="629">
        <f t="shared" si="1"/>
        <v>0.1505208333333333</v>
      </c>
    </row>
    <row r="42" spans="1:6" ht="18" x14ac:dyDescent="0.25">
      <c r="B42" s="553" t="s">
        <v>93</v>
      </c>
      <c r="C42" s="538" t="s">
        <v>24</v>
      </c>
      <c r="D42" s="93"/>
      <c r="E42" s="188">
        <f>TIME(0,3,0)</f>
        <v>2.0833333333333333E-3</v>
      </c>
      <c r="F42" s="629">
        <f t="shared" si="1"/>
        <v>0.15260416666666662</v>
      </c>
    </row>
    <row r="43" spans="1:6" ht="18" x14ac:dyDescent="0.25">
      <c r="B43" s="553"/>
      <c r="C43" s="538" t="s">
        <v>22</v>
      </c>
      <c r="D43" s="93"/>
      <c r="E43" s="188">
        <f>TIME(0,0,30)</f>
        <v>3.4722222222222224E-4</v>
      </c>
      <c r="F43" s="629">
        <f t="shared" si="1"/>
        <v>0.15295138888888885</v>
      </c>
    </row>
    <row r="44" spans="1:6" ht="18" x14ac:dyDescent="0.25">
      <c r="B44" s="553" t="s">
        <v>94</v>
      </c>
      <c r="C44" s="538" t="s">
        <v>24</v>
      </c>
      <c r="D44" s="93"/>
      <c r="E44" s="188">
        <f>TIME(0,2,45)</f>
        <v>1.9097222222222222E-3</v>
      </c>
      <c r="F44" s="629">
        <f t="shared" si="1"/>
        <v>0.15486111111111106</v>
      </c>
    </row>
    <row r="45" spans="1:6" ht="18" x14ac:dyDescent="0.25">
      <c r="B45" s="553"/>
      <c r="C45" s="538" t="s">
        <v>22</v>
      </c>
      <c r="D45" s="93"/>
      <c r="E45" s="188">
        <f>TIME(0,0,30)</f>
        <v>3.4722222222222224E-4</v>
      </c>
      <c r="F45" s="629">
        <f t="shared" si="1"/>
        <v>0.15520833333333328</v>
      </c>
    </row>
    <row r="46" spans="1:6" ht="18" x14ac:dyDescent="0.25">
      <c r="B46" s="553" t="s">
        <v>95</v>
      </c>
      <c r="C46" s="538" t="s">
        <v>24</v>
      </c>
      <c r="D46" s="93"/>
      <c r="E46" s="188">
        <f>TIME(0,5,0)</f>
        <v>3.472222222222222E-3</v>
      </c>
      <c r="F46" s="629">
        <f t="shared" si="1"/>
        <v>0.15868055555555549</v>
      </c>
    </row>
    <row r="47" spans="1:6" ht="18" x14ac:dyDescent="0.25">
      <c r="B47" s="553"/>
      <c r="C47" s="538" t="s">
        <v>22</v>
      </c>
      <c r="D47" s="93"/>
      <c r="E47" s="188">
        <f>TIME(0,0,30)</f>
        <v>3.4722222222222224E-4</v>
      </c>
      <c r="F47" s="629">
        <f t="shared" si="1"/>
        <v>0.15902777777777771</v>
      </c>
    </row>
    <row r="48" spans="1:6" ht="18" x14ac:dyDescent="0.25">
      <c r="B48" s="553" t="s">
        <v>96</v>
      </c>
      <c r="C48" s="538" t="s">
        <v>24</v>
      </c>
      <c r="D48" s="93"/>
      <c r="E48" s="93">
        <f>TIME(0,6,45)</f>
        <v>4.6874999999999998E-3</v>
      </c>
      <c r="F48" s="628">
        <f t="shared" si="1"/>
        <v>0.16371527777777772</v>
      </c>
    </row>
    <row r="49" spans="1:6" ht="18" x14ac:dyDescent="0.25">
      <c r="B49" s="553"/>
      <c r="C49" s="538" t="s">
        <v>22</v>
      </c>
      <c r="D49" s="93"/>
      <c r="E49" s="188">
        <f>TIME(0,0,45)</f>
        <v>5.2083333333333333E-4</v>
      </c>
      <c r="F49" s="629">
        <f t="shared" si="1"/>
        <v>0.16423611111111105</v>
      </c>
    </row>
    <row r="50" spans="1:6" ht="18" x14ac:dyDescent="0.25">
      <c r="B50" s="553" t="s">
        <v>97</v>
      </c>
      <c r="C50" s="538" t="s">
        <v>24</v>
      </c>
      <c r="D50" s="93"/>
      <c r="E50" s="188">
        <f>TIME(0,0,0)</f>
        <v>0</v>
      </c>
      <c r="F50" s="629">
        <f t="shared" si="1"/>
        <v>0.16423611111111105</v>
      </c>
    </row>
    <row r="51" spans="1:6" ht="18" x14ac:dyDescent="0.25">
      <c r="B51" s="553"/>
      <c r="C51" s="538" t="s">
        <v>22</v>
      </c>
      <c r="D51" s="93"/>
      <c r="E51" s="188">
        <f>TIME(0,0,30)</f>
        <v>3.4722222222222224E-4</v>
      </c>
      <c r="F51" s="629">
        <f t="shared" si="1"/>
        <v>0.16458333333333328</v>
      </c>
    </row>
    <row r="52" spans="1:6" ht="18" x14ac:dyDescent="0.25">
      <c r="B52" s="553" t="s">
        <v>98</v>
      </c>
      <c r="C52" s="538" t="s">
        <v>24</v>
      </c>
      <c r="D52" s="93"/>
      <c r="E52" s="188">
        <f>TIME(0,2,15)</f>
        <v>1.5625000000000001E-3</v>
      </c>
      <c r="F52" s="629">
        <f t="shared" ref="F52:F59" si="2">F51+$E52</f>
        <v>0.16614583333333327</v>
      </c>
    </row>
    <row r="53" spans="1:6" ht="18" x14ac:dyDescent="0.25">
      <c r="B53" s="553"/>
      <c r="C53" s="538" t="s">
        <v>22</v>
      </c>
      <c r="D53" s="93"/>
      <c r="E53" s="188">
        <f>TIME(0,0,30)</f>
        <v>3.4722222222222224E-4</v>
      </c>
      <c r="F53" s="629">
        <f t="shared" si="2"/>
        <v>0.16649305555555549</v>
      </c>
    </row>
    <row r="54" spans="1:6" ht="18" x14ac:dyDescent="0.25">
      <c r="B54" s="553" t="s">
        <v>99</v>
      </c>
      <c r="C54" s="538" t="s">
        <v>24</v>
      </c>
      <c r="D54" s="93"/>
      <c r="E54" s="188">
        <f>TIME(0,2,30)</f>
        <v>1.736111111111111E-3</v>
      </c>
      <c r="F54" s="629">
        <f t="shared" si="2"/>
        <v>0.1682291666666666</v>
      </c>
    </row>
    <row r="55" spans="1:6" ht="18" x14ac:dyDescent="0.25">
      <c r="B55" s="553"/>
      <c r="C55" s="538" t="s">
        <v>22</v>
      </c>
      <c r="D55" s="93"/>
      <c r="E55" s="188">
        <f>TIME(0,0,30)</f>
        <v>3.4722222222222224E-4</v>
      </c>
      <c r="F55" s="629">
        <f t="shared" si="2"/>
        <v>0.16857638888888882</v>
      </c>
    </row>
    <row r="56" spans="1:6" ht="18" x14ac:dyDescent="0.25">
      <c r="B56" s="553" t="s">
        <v>26</v>
      </c>
      <c r="C56" s="538" t="s">
        <v>24</v>
      </c>
      <c r="D56" s="93"/>
      <c r="E56" s="93">
        <f>TIME(0,2,30)</f>
        <v>1.736111111111111E-3</v>
      </c>
      <c r="F56" s="628">
        <f t="shared" si="2"/>
        <v>0.17031249999999992</v>
      </c>
    </row>
    <row r="57" spans="1:6" ht="18" x14ac:dyDescent="0.25">
      <c r="B57" s="553"/>
      <c r="C57" s="538" t="s">
        <v>22</v>
      </c>
      <c r="D57" s="93"/>
      <c r="E57" s="93">
        <f>TIME(0,1,0)</f>
        <v>6.9444444444444447E-4</v>
      </c>
      <c r="F57" s="628">
        <f t="shared" si="2"/>
        <v>0.17100694444444436</v>
      </c>
    </row>
    <row r="58" spans="1:6" ht="18" x14ac:dyDescent="0.25">
      <c r="B58" s="553" t="s">
        <v>23</v>
      </c>
      <c r="C58" s="538" t="s">
        <v>24</v>
      </c>
      <c r="D58" s="93"/>
      <c r="E58" s="188">
        <f>TIME(0,3,0)</f>
        <v>2.0833333333333333E-3</v>
      </c>
      <c r="F58" s="629">
        <f t="shared" si="2"/>
        <v>0.17309027777777769</v>
      </c>
    </row>
    <row r="59" spans="1:6" ht="18" x14ac:dyDescent="0.25">
      <c r="A59" s="201"/>
      <c r="B59" s="561"/>
      <c r="C59" s="562" t="s">
        <v>22</v>
      </c>
      <c r="D59" s="563"/>
      <c r="E59" s="564">
        <f>TIME(0,0,45)</f>
        <v>5.2083333333333333E-4</v>
      </c>
      <c r="F59" s="637">
        <f t="shared" si="2"/>
        <v>0.17361111111111102</v>
      </c>
    </row>
    <row r="60" spans="1:6" ht="18" hidden="1" x14ac:dyDescent="0.25">
      <c r="B60" s="553" t="s">
        <v>100</v>
      </c>
      <c r="C60" s="538" t="s">
        <v>24</v>
      </c>
      <c r="D60" s="93"/>
      <c r="E60" s="188">
        <f>TIME(0,3,0)</f>
        <v>2.0833333333333333E-3</v>
      </c>
      <c r="F60" s="638"/>
    </row>
    <row r="61" spans="1:6" ht="18" hidden="1" x14ac:dyDescent="0.25">
      <c r="B61" s="553"/>
      <c r="C61" s="538" t="s">
        <v>22</v>
      </c>
      <c r="D61" s="93"/>
      <c r="E61" s="188">
        <f>TIME(0,0,30)</f>
        <v>3.4722222222222224E-4</v>
      </c>
      <c r="F61" s="638"/>
    </row>
    <row r="62" spans="1:6" ht="18" hidden="1" x14ac:dyDescent="0.25">
      <c r="B62" s="553" t="s">
        <v>101</v>
      </c>
      <c r="C62" s="538" t="s">
        <v>24</v>
      </c>
      <c r="D62" s="93"/>
      <c r="E62" s="188">
        <f>TIME(0,2,30)</f>
        <v>1.736111111111111E-3</v>
      </c>
      <c r="F62" s="638"/>
    </row>
    <row r="63" spans="1:6" ht="18" hidden="1" x14ac:dyDescent="0.25">
      <c r="B63" s="553"/>
      <c r="C63" s="538" t="s">
        <v>22</v>
      </c>
      <c r="D63" s="93"/>
      <c r="E63" s="188">
        <f>TIME(0,0,30)</f>
        <v>3.4722222222222224E-4</v>
      </c>
      <c r="F63" s="638"/>
    </row>
    <row r="64" spans="1:6" ht="18" hidden="1" x14ac:dyDescent="0.25">
      <c r="B64" s="553" t="s">
        <v>102</v>
      </c>
      <c r="C64" s="538" t="s">
        <v>24</v>
      </c>
      <c r="D64" s="93"/>
      <c r="E64" s="188">
        <f>TIME(0,2,0)</f>
        <v>1.3888888888888889E-3</v>
      </c>
      <c r="F64" s="638"/>
    </row>
    <row r="65" spans="2:6" ht="18" hidden="1" x14ac:dyDescent="0.25">
      <c r="B65" s="553"/>
      <c r="C65" s="538" t="s">
        <v>22</v>
      </c>
      <c r="D65" s="93"/>
      <c r="E65" s="188">
        <f>TIME(0,0,30)</f>
        <v>3.4722222222222224E-4</v>
      </c>
      <c r="F65" s="638"/>
    </row>
    <row r="66" spans="2:6" ht="18" hidden="1" x14ac:dyDescent="0.25">
      <c r="B66" s="553" t="s">
        <v>103</v>
      </c>
      <c r="C66" s="538" t="s">
        <v>24</v>
      </c>
      <c r="D66" s="93"/>
      <c r="E66" s="188">
        <f>TIME(0,3,0)</f>
        <v>2.0833333333333333E-3</v>
      </c>
      <c r="F66" s="638"/>
    </row>
    <row r="67" spans="2:6" ht="18" hidden="1" x14ac:dyDescent="0.25">
      <c r="B67" s="553"/>
      <c r="C67" s="538" t="s">
        <v>22</v>
      </c>
      <c r="D67" s="93"/>
      <c r="E67" s="188">
        <f>TIME(0,0,30)</f>
        <v>3.4722222222222224E-4</v>
      </c>
      <c r="F67" s="638"/>
    </row>
    <row r="68" spans="2:6" ht="18" hidden="1" x14ac:dyDescent="0.25">
      <c r="B68" s="553" t="s">
        <v>104</v>
      </c>
      <c r="C68" s="538" t="s">
        <v>24</v>
      </c>
      <c r="D68" s="93"/>
      <c r="E68" s="188">
        <f>TIME(0,2,30)</f>
        <v>1.736111111111111E-3</v>
      </c>
      <c r="F68" s="638"/>
    </row>
    <row r="69" spans="2:6" ht="18" hidden="1" x14ac:dyDescent="0.25">
      <c r="B69" s="553"/>
      <c r="C69" s="538" t="s">
        <v>22</v>
      </c>
      <c r="D69" s="93"/>
      <c r="E69" s="188">
        <f>TIME(0,0,30)</f>
        <v>3.4722222222222224E-4</v>
      </c>
      <c r="F69" s="638"/>
    </row>
    <row r="70" spans="2:6" ht="18" hidden="1" x14ac:dyDescent="0.25">
      <c r="B70" s="553" t="s">
        <v>105</v>
      </c>
      <c r="C70" s="538" t="s">
        <v>24</v>
      </c>
      <c r="D70" s="93"/>
      <c r="E70" s="188">
        <f>TIME(0,1,30)</f>
        <v>1.0416666666666667E-3</v>
      </c>
      <c r="F70" s="638"/>
    </row>
    <row r="71" spans="2:6" ht="18" hidden="1" x14ac:dyDescent="0.25">
      <c r="B71" s="553"/>
      <c r="C71" s="538" t="s">
        <v>22</v>
      </c>
      <c r="D71" s="93"/>
      <c r="E71" s="188">
        <f>TIME(0,0,30)</f>
        <v>3.4722222222222224E-4</v>
      </c>
      <c r="F71" s="638"/>
    </row>
    <row r="72" spans="2:6" ht="18" hidden="1" x14ac:dyDescent="0.25">
      <c r="B72" s="553" t="s">
        <v>106</v>
      </c>
      <c r="C72" s="538" t="s">
        <v>24</v>
      </c>
      <c r="D72" s="93"/>
      <c r="E72" s="188">
        <f>TIME(0,2,15)</f>
        <v>1.5625000000000001E-3</v>
      </c>
      <c r="F72" s="638"/>
    </row>
    <row r="73" spans="2:6" ht="18" hidden="1" x14ac:dyDescent="0.25">
      <c r="B73" s="553"/>
      <c r="C73" s="538" t="s">
        <v>22</v>
      </c>
      <c r="D73" s="93"/>
      <c r="E73" s="188">
        <f>TIME(0,0,30)</f>
        <v>3.4722222222222224E-4</v>
      </c>
      <c r="F73" s="638"/>
    </row>
    <row r="74" spans="2:6" ht="18" hidden="1" x14ac:dyDescent="0.25">
      <c r="B74" s="553" t="s">
        <v>107</v>
      </c>
      <c r="C74" s="538" t="s">
        <v>24</v>
      </c>
      <c r="D74" s="93"/>
      <c r="E74" s="188">
        <f>TIME(0,3,15)</f>
        <v>2.2569444444444442E-3</v>
      </c>
      <c r="F74" s="638"/>
    </row>
    <row r="75" spans="2:6" ht="18" hidden="1" x14ac:dyDescent="0.25">
      <c r="B75" s="553"/>
      <c r="C75" s="538" t="s">
        <v>22</v>
      </c>
      <c r="D75" s="93"/>
      <c r="E75" s="188">
        <f>TIME(0,0,30)</f>
        <v>3.4722222222222224E-4</v>
      </c>
      <c r="F75" s="638"/>
    </row>
    <row r="76" spans="2:6" ht="18" hidden="1" x14ac:dyDescent="0.25">
      <c r="B76" s="553" t="s">
        <v>108</v>
      </c>
      <c r="C76" s="538" t="s">
        <v>24</v>
      </c>
      <c r="D76" s="93"/>
      <c r="E76" s="188">
        <f>TIME(0,0,0)</f>
        <v>0</v>
      </c>
      <c r="F76" s="638"/>
    </row>
    <row r="77" spans="2:6" ht="18" hidden="1" x14ac:dyDescent="0.25">
      <c r="B77" s="553"/>
      <c r="C77" s="538" t="s">
        <v>22</v>
      </c>
      <c r="D77" s="93"/>
      <c r="E77" s="188">
        <f>TIME(0,0,0)</f>
        <v>0</v>
      </c>
      <c r="F77" s="639"/>
    </row>
    <row r="78" spans="2:6" ht="18" x14ac:dyDescent="0.25">
      <c r="B78" s="553" t="s">
        <v>109</v>
      </c>
      <c r="C78" s="538" t="s">
        <v>24</v>
      </c>
      <c r="D78" s="93"/>
      <c r="E78" s="188">
        <f>TIME(0,12,0)</f>
        <v>8.3333333333333332E-3</v>
      </c>
      <c r="F78" s="639"/>
    </row>
    <row r="79" spans="2:6" ht="18" x14ac:dyDescent="0.25">
      <c r="B79" s="553"/>
      <c r="C79" s="538" t="s">
        <v>22</v>
      </c>
      <c r="D79" s="93"/>
      <c r="E79" s="188">
        <f>TIME(0,0,30)</f>
        <v>3.4722222222222224E-4</v>
      </c>
      <c r="F79" s="639"/>
    </row>
    <row r="80" spans="2:6" ht="18" x14ac:dyDescent="0.25">
      <c r="B80" s="553" t="s">
        <v>20</v>
      </c>
      <c r="C80" s="538" t="s">
        <v>24</v>
      </c>
      <c r="D80" s="93"/>
      <c r="E80" s="93">
        <f>TIME(0,5,0)</f>
        <v>3.472222222222222E-3</v>
      </c>
      <c r="F80" s="628">
        <f>F59+$E80</f>
        <v>0.17708333333333323</v>
      </c>
    </row>
    <row r="81" spans="2:6" ht="18.75" thickBot="1" x14ac:dyDescent="0.3">
      <c r="B81" s="90"/>
      <c r="C81" s="89"/>
      <c r="D81" s="88"/>
      <c r="E81" s="567"/>
      <c r="F81" s="640"/>
    </row>
  </sheetData>
  <pageMargins left="0.70866141732283472" right="0.70866141732283472" top="0.74803149606299213" bottom="0.74803149606299213" header="0.31496062992125984" footer="0.31496062992125984"/>
  <pageSetup paperSize="8" scale="64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9E9D-6E54-4B76-9663-38F6A77FE63F}">
  <dimension ref="A1:K127"/>
  <sheetViews>
    <sheetView view="pageBreakPreview" zoomScaleNormal="100" zoomScaleSheetLayoutView="100" workbookViewId="0">
      <pane xSplit="1" ySplit="7" topLeftCell="B8" activePane="bottomRight" state="frozen"/>
      <selection activeCell="AA25" sqref="AA25"/>
      <selection pane="topRight" activeCell="AA25" sqref="AA25"/>
      <selection pane="bottomLeft" activeCell="AA25" sqref="AA25"/>
      <selection pane="bottomRight" activeCell="F10" sqref="F10"/>
    </sheetView>
  </sheetViews>
  <sheetFormatPr defaultColWidth="8.7109375" defaultRowHeight="15" x14ac:dyDescent="0.25"/>
  <cols>
    <col min="1" max="1" width="4.7109375" style="849" customWidth="1"/>
    <col min="2" max="2" width="21.85546875" style="849" customWidth="1"/>
    <col min="3" max="3" width="7.7109375" style="849" hidden="1" customWidth="1"/>
    <col min="4" max="4" width="9.7109375" style="849" hidden="1" customWidth="1"/>
    <col min="5" max="5" width="9.28515625" style="849" customWidth="1"/>
    <col min="6" max="8" width="9.42578125" style="849" customWidth="1"/>
    <col min="9" max="10" width="9.28515625" style="849" customWidth="1"/>
    <col min="11" max="11" width="8.7109375" style="378"/>
    <col min="12" max="155" width="8.7109375" style="849"/>
    <col min="156" max="156" width="4.7109375" style="849" customWidth="1"/>
    <col min="157" max="157" width="23.5703125" style="849" customWidth="1"/>
    <col min="158" max="158" width="0" style="849" hidden="1" customWidth="1"/>
    <col min="159" max="159" width="7.7109375" style="849" customWidth="1"/>
    <col min="160" max="160" width="0" style="849" hidden="1" customWidth="1"/>
    <col min="161" max="164" width="7.7109375" style="849" customWidth="1"/>
    <col min="165" max="165" width="0" style="849" hidden="1" customWidth="1"/>
    <col min="166" max="167" width="7.7109375" style="849" customWidth="1"/>
    <col min="168" max="168" width="0" style="849" hidden="1" customWidth="1"/>
    <col min="169" max="169" width="8" style="849" customWidth="1"/>
    <col min="170" max="171" width="7.7109375" style="849" customWidth="1"/>
    <col min="172" max="172" width="25.42578125" style="849" customWidth="1"/>
    <col min="173" max="173" width="0" style="849" hidden="1" customWidth="1"/>
    <col min="174" max="174" width="16" style="849" bestFit="1" customWidth="1"/>
    <col min="175" max="175" width="7.7109375" style="849" customWidth="1"/>
    <col min="176" max="177" width="8" style="849" customWidth="1"/>
    <col min="178" max="178" width="7.7109375" style="849" customWidth="1"/>
    <col min="179" max="179" width="10.5703125" style="849" customWidth="1"/>
    <col min="180" max="180" width="7.7109375" style="849" customWidth="1"/>
    <col min="181" max="181" width="10.5703125" style="849" customWidth="1"/>
    <col min="182" max="182" width="12.140625" style="849" bestFit="1" customWidth="1"/>
    <col min="183" max="183" width="7.7109375" style="849" customWidth="1"/>
    <col min="184" max="185" width="0" style="849" hidden="1" customWidth="1"/>
    <col min="186" max="186" width="7.7109375" style="849" customWidth="1"/>
    <col min="187" max="188" width="8" style="849" customWidth="1"/>
    <col min="189" max="189" width="21.85546875" style="849" customWidth="1"/>
    <col min="190" max="190" width="23.5703125" style="849" customWidth="1"/>
    <col min="191" max="191" width="0" style="849" hidden="1" customWidth="1"/>
    <col min="192" max="192" width="7.7109375" style="849" customWidth="1"/>
    <col min="193" max="194" width="8.7109375" style="849"/>
    <col min="195" max="195" width="0" style="849" hidden="1" customWidth="1"/>
    <col min="196" max="196" width="8" style="849" customWidth="1"/>
    <col min="197" max="198" width="7.7109375" style="849" customWidth="1"/>
    <col min="199" max="200" width="0" style="849" hidden="1" customWidth="1"/>
    <col min="201" max="201" width="8" style="849" customWidth="1"/>
    <col min="202" max="204" width="7.7109375" style="849" customWidth="1"/>
    <col min="205" max="205" width="23.5703125" style="849" customWidth="1"/>
    <col min="206" max="206" width="7.7109375" style="849" customWidth="1"/>
    <col min="207" max="207" width="8" style="849" customWidth="1"/>
    <col min="208" max="208" width="0" style="849" hidden="1" customWidth="1"/>
    <col min="209" max="211" width="7.7109375" style="849" customWidth="1"/>
    <col min="212" max="212" width="8" style="849" customWidth="1"/>
    <col min="213" max="214" width="7.7109375" style="849" customWidth="1"/>
    <col min="215" max="215" width="0" style="849" hidden="1" customWidth="1"/>
    <col min="216" max="217" width="7.7109375" style="849" customWidth="1"/>
    <col min="218" max="218" width="8" style="849" customWidth="1"/>
    <col min="219" max="219" width="0" style="849" hidden="1" customWidth="1"/>
    <col min="220" max="221" width="7.7109375" style="849" customWidth="1"/>
    <col min="222" max="222" width="23.5703125" style="849" customWidth="1"/>
    <col min="223" max="223" width="0" style="849" hidden="1" customWidth="1"/>
    <col min="224" max="227" width="7.7109375" style="849" customWidth="1"/>
    <col min="228" max="228" width="8" style="849" customWidth="1"/>
    <col min="229" max="230" width="7.7109375" style="849" customWidth="1"/>
    <col min="231" max="231" width="0" style="849" hidden="1" customWidth="1"/>
    <col min="232" max="232" width="7.7109375" style="849" customWidth="1"/>
    <col min="233" max="233" width="8" style="849" customWidth="1"/>
    <col min="234" max="235" width="7.7109375" style="849" customWidth="1"/>
    <col min="236" max="236" width="0" style="849" hidden="1" customWidth="1"/>
    <col min="237" max="237" width="23.5703125" style="849" customWidth="1"/>
    <col min="238" max="238" width="0" style="849" hidden="1" customWidth="1"/>
    <col min="239" max="239" width="8" style="849" customWidth="1"/>
    <col min="240" max="241" width="7.7109375" style="849" customWidth="1"/>
    <col min="242" max="242" width="0" style="849" hidden="1" customWidth="1"/>
    <col min="243" max="245" width="7.7109375" style="849" customWidth="1"/>
    <col min="246" max="246" width="0" style="849" hidden="1" customWidth="1"/>
    <col min="247" max="247" width="7.7109375" style="849" customWidth="1"/>
    <col min="248" max="248" width="8" style="849" customWidth="1"/>
    <col min="249" max="249" width="7.7109375" style="849" customWidth="1"/>
    <col min="250" max="250" width="23.5703125" style="849" customWidth="1"/>
    <col min="251" max="251" width="8" style="849" customWidth="1"/>
    <col min="252" max="252" width="7.7109375" style="849" customWidth="1"/>
    <col min="253" max="253" width="0" style="849" hidden="1" customWidth="1"/>
    <col min="254" max="255" width="7.7109375" style="849" customWidth="1"/>
    <col min="256" max="256" width="8" style="849" customWidth="1"/>
    <col min="257" max="260" width="7.7109375" style="849" customWidth="1"/>
    <col min="261" max="261" width="0" style="849" hidden="1" customWidth="1"/>
    <col min="262" max="262" width="23.5703125" style="849" customWidth="1"/>
    <col min="263" max="411" width="8.7109375" style="849"/>
    <col min="412" max="412" width="4.7109375" style="849" customWidth="1"/>
    <col min="413" max="413" width="23.5703125" style="849" customWidth="1"/>
    <col min="414" max="414" width="0" style="849" hidden="1" customWidth="1"/>
    <col min="415" max="415" width="7.7109375" style="849" customWidth="1"/>
    <col min="416" max="416" width="0" style="849" hidden="1" customWidth="1"/>
    <col min="417" max="420" width="7.7109375" style="849" customWidth="1"/>
    <col min="421" max="421" width="0" style="849" hidden="1" customWidth="1"/>
    <col min="422" max="423" width="7.7109375" style="849" customWidth="1"/>
    <col min="424" max="424" width="0" style="849" hidden="1" customWidth="1"/>
    <col min="425" max="425" width="8" style="849" customWidth="1"/>
    <col min="426" max="427" width="7.7109375" style="849" customWidth="1"/>
    <col min="428" max="428" width="25.42578125" style="849" customWidth="1"/>
    <col min="429" max="429" width="0" style="849" hidden="1" customWidth="1"/>
    <col min="430" max="430" width="16" style="849" bestFit="1" customWidth="1"/>
    <col min="431" max="431" width="7.7109375" style="849" customWidth="1"/>
    <col min="432" max="433" width="8" style="849" customWidth="1"/>
    <col min="434" max="434" width="7.7109375" style="849" customWidth="1"/>
    <col min="435" max="435" width="10.5703125" style="849" customWidth="1"/>
    <col min="436" max="436" width="7.7109375" style="849" customWidth="1"/>
    <col min="437" max="437" width="10.5703125" style="849" customWidth="1"/>
    <col min="438" max="438" width="12.140625" style="849" bestFit="1" customWidth="1"/>
    <col min="439" max="439" width="7.7109375" style="849" customWidth="1"/>
    <col min="440" max="441" width="0" style="849" hidden="1" customWidth="1"/>
    <col min="442" max="442" width="7.7109375" style="849" customWidth="1"/>
    <col min="443" max="444" width="8" style="849" customWidth="1"/>
    <col min="445" max="445" width="21.85546875" style="849" customWidth="1"/>
    <col min="446" max="446" width="23.5703125" style="849" customWidth="1"/>
    <col min="447" max="447" width="0" style="849" hidden="1" customWidth="1"/>
    <col min="448" max="448" width="7.7109375" style="849" customWidth="1"/>
    <col min="449" max="450" width="8.7109375" style="849"/>
    <col min="451" max="451" width="0" style="849" hidden="1" customWidth="1"/>
    <col min="452" max="452" width="8" style="849" customWidth="1"/>
    <col min="453" max="454" width="7.7109375" style="849" customWidth="1"/>
    <col min="455" max="456" width="0" style="849" hidden="1" customWidth="1"/>
    <col min="457" max="457" width="8" style="849" customWidth="1"/>
    <col min="458" max="460" width="7.7109375" style="849" customWidth="1"/>
    <col min="461" max="461" width="23.5703125" style="849" customWidth="1"/>
    <col min="462" max="462" width="7.7109375" style="849" customWidth="1"/>
    <col min="463" max="463" width="8" style="849" customWidth="1"/>
    <col min="464" max="464" width="0" style="849" hidden="1" customWidth="1"/>
    <col min="465" max="467" width="7.7109375" style="849" customWidth="1"/>
    <col min="468" max="468" width="8" style="849" customWidth="1"/>
    <col min="469" max="470" width="7.7109375" style="849" customWidth="1"/>
    <col min="471" max="471" width="0" style="849" hidden="1" customWidth="1"/>
    <col min="472" max="473" width="7.7109375" style="849" customWidth="1"/>
    <col min="474" max="474" width="8" style="849" customWidth="1"/>
    <col min="475" max="475" width="0" style="849" hidden="1" customWidth="1"/>
    <col min="476" max="477" width="7.7109375" style="849" customWidth="1"/>
    <col min="478" max="478" width="23.5703125" style="849" customWidth="1"/>
    <col min="479" max="479" width="0" style="849" hidden="1" customWidth="1"/>
    <col min="480" max="483" width="7.7109375" style="849" customWidth="1"/>
    <col min="484" max="484" width="8" style="849" customWidth="1"/>
    <col min="485" max="486" width="7.7109375" style="849" customWidth="1"/>
    <col min="487" max="487" width="0" style="849" hidden="1" customWidth="1"/>
    <col min="488" max="488" width="7.7109375" style="849" customWidth="1"/>
    <col min="489" max="489" width="8" style="849" customWidth="1"/>
    <col min="490" max="491" width="7.7109375" style="849" customWidth="1"/>
    <col min="492" max="492" width="0" style="849" hidden="1" customWidth="1"/>
    <col min="493" max="493" width="23.5703125" style="849" customWidth="1"/>
    <col min="494" max="494" width="0" style="849" hidden="1" customWidth="1"/>
    <col min="495" max="495" width="8" style="849" customWidth="1"/>
    <col min="496" max="497" width="7.7109375" style="849" customWidth="1"/>
    <col min="498" max="498" width="0" style="849" hidden="1" customWidth="1"/>
    <col min="499" max="501" width="7.7109375" style="849" customWidth="1"/>
    <col min="502" max="502" width="0" style="849" hidden="1" customWidth="1"/>
    <col min="503" max="503" width="7.7109375" style="849" customWidth="1"/>
    <col min="504" max="504" width="8" style="849" customWidth="1"/>
    <col min="505" max="505" width="7.7109375" style="849" customWidth="1"/>
    <col min="506" max="506" width="23.5703125" style="849" customWidth="1"/>
    <col min="507" max="507" width="8" style="849" customWidth="1"/>
    <col min="508" max="508" width="7.7109375" style="849" customWidth="1"/>
    <col min="509" max="509" width="0" style="849" hidden="1" customWidth="1"/>
    <col min="510" max="511" width="7.7109375" style="849" customWidth="1"/>
    <col min="512" max="512" width="8" style="849" customWidth="1"/>
    <col min="513" max="516" width="7.7109375" style="849" customWidth="1"/>
    <col min="517" max="517" width="0" style="849" hidden="1" customWidth="1"/>
    <col min="518" max="518" width="23.5703125" style="849" customWidth="1"/>
    <col min="519" max="667" width="8.7109375" style="849"/>
    <col min="668" max="668" width="4.7109375" style="849" customWidth="1"/>
    <col min="669" max="669" width="23.5703125" style="849" customWidth="1"/>
    <col min="670" max="670" width="0" style="849" hidden="1" customWidth="1"/>
    <col min="671" max="671" width="7.7109375" style="849" customWidth="1"/>
    <col min="672" max="672" width="0" style="849" hidden="1" customWidth="1"/>
    <col min="673" max="676" width="7.7109375" style="849" customWidth="1"/>
    <col min="677" max="677" width="0" style="849" hidden="1" customWidth="1"/>
    <col min="678" max="679" width="7.7109375" style="849" customWidth="1"/>
    <col min="680" max="680" width="0" style="849" hidden="1" customWidth="1"/>
    <col min="681" max="681" width="8" style="849" customWidth="1"/>
    <col min="682" max="683" width="7.7109375" style="849" customWidth="1"/>
    <col min="684" max="684" width="25.42578125" style="849" customWidth="1"/>
    <col min="685" max="685" width="0" style="849" hidden="1" customWidth="1"/>
    <col min="686" max="686" width="16" style="849" bestFit="1" customWidth="1"/>
    <col min="687" max="687" width="7.7109375" style="849" customWidth="1"/>
    <col min="688" max="689" width="8" style="849" customWidth="1"/>
    <col min="690" max="690" width="7.7109375" style="849" customWidth="1"/>
    <col min="691" max="691" width="10.5703125" style="849" customWidth="1"/>
    <col min="692" max="692" width="7.7109375" style="849" customWidth="1"/>
    <col min="693" max="693" width="10.5703125" style="849" customWidth="1"/>
    <col min="694" max="694" width="12.140625" style="849" bestFit="1" customWidth="1"/>
    <col min="695" max="695" width="7.7109375" style="849" customWidth="1"/>
    <col min="696" max="697" width="0" style="849" hidden="1" customWidth="1"/>
    <col min="698" max="698" width="7.7109375" style="849" customWidth="1"/>
    <col min="699" max="700" width="8" style="849" customWidth="1"/>
    <col min="701" max="701" width="21.85546875" style="849" customWidth="1"/>
    <col min="702" max="702" width="23.5703125" style="849" customWidth="1"/>
    <col min="703" max="703" width="0" style="849" hidden="1" customWidth="1"/>
    <col min="704" max="704" width="7.7109375" style="849" customWidth="1"/>
    <col min="705" max="706" width="8.7109375" style="849"/>
    <col min="707" max="707" width="0" style="849" hidden="1" customWidth="1"/>
    <col min="708" max="708" width="8" style="849" customWidth="1"/>
    <col min="709" max="710" width="7.7109375" style="849" customWidth="1"/>
    <col min="711" max="712" width="0" style="849" hidden="1" customWidth="1"/>
    <col min="713" max="713" width="8" style="849" customWidth="1"/>
    <col min="714" max="716" width="7.7109375" style="849" customWidth="1"/>
    <col min="717" max="717" width="23.5703125" style="849" customWidth="1"/>
    <col min="718" max="718" width="7.7109375" style="849" customWidth="1"/>
    <col min="719" max="719" width="8" style="849" customWidth="1"/>
    <col min="720" max="720" width="0" style="849" hidden="1" customWidth="1"/>
    <col min="721" max="723" width="7.7109375" style="849" customWidth="1"/>
    <col min="724" max="724" width="8" style="849" customWidth="1"/>
    <col min="725" max="726" width="7.7109375" style="849" customWidth="1"/>
    <col min="727" max="727" width="0" style="849" hidden="1" customWidth="1"/>
    <col min="728" max="729" width="7.7109375" style="849" customWidth="1"/>
    <col min="730" max="730" width="8" style="849" customWidth="1"/>
    <col min="731" max="731" width="0" style="849" hidden="1" customWidth="1"/>
    <col min="732" max="733" width="7.7109375" style="849" customWidth="1"/>
    <col min="734" max="734" width="23.5703125" style="849" customWidth="1"/>
    <col min="735" max="735" width="0" style="849" hidden="1" customWidth="1"/>
    <col min="736" max="739" width="7.7109375" style="849" customWidth="1"/>
    <col min="740" max="740" width="8" style="849" customWidth="1"/>
    <col min="741" max="742" width="7.7109375" style="849" customWidth="1"/>
    <col min="743" max="743" width="0" style="849" hidden="1" customWidth="1"/>
    <col min="744" max="744" width="7.7109375" style="849" customWidth="1"/>
    <col min="745" max="745" width="8" style="849" customWidth="1"/>
    <col min="746" max="747" width="7.7109375" style="849" customWidth="1"/>
    <col min="748" max="748" width="0" style="849" hidden="1" customWidth="1"/>
    <col min="749" max="749" width="23.5703125" style="849" customWidth="1"/>
    <col min="750" max="750" width="0" style="849" hidden="1" customWidth="1"/>
    <col min="751" max="751" width="8" style="849" customWidth="1"/>
    <col min="752" max="753" width="7.7109375" style="849" customWidth="1"/>
    <col min="754" max="754" width="0" style="849" hidden="1" customWidth="1"/>
    <col min="755" max="757" width="7.7109375" style="849" customWidth="1"/>
    <col min="758" max="758" width="0" style="849" hidden="1" customWidth="1"/>
    <col min="759" max="759" width="7.7109375" style="849" customWidth="1"/>
    <col min="760" max="760" width="8" style="849" customWidth="1"/>
    <col min="761" max="761" width="7.7109375" style="849" customWidth="1"/>
    <col min="762" max="762" width="23.5703125" style="849" customWidth="1"/>
    <col min="763" max="763" width="8" style="849" customWidth="1"/>
    <col min="764" max="764" width="7.7109375" style="849" customWidth="1"/>
    <col min="765" max="765" width="0" style="849" hidden="1" customWidth="1"/>
    <col min="766" max="767" width="7.7109375" style="849" customWidth="1"/>
    <col min="768" max="768" width="8" style="849" customWidth="1"/>
    <col min="769" max="772" width="7.7109375" style="849" customWidth="1"/>
    <col min="773" max="773" width="0" style="849" hidden="1" customWidth="1"/>
    <col min="774" max="774" width="23.5703125" style="849" customWidth="1"/>
    <col min="775" max="923" width="8.7109375" style="849"/>
    <col min="924" max="924" width="4.7109375" style="849" customWidth="1"/>
    <col min="925" max="925" width="23.5703125" style="849" customWidth="1"/>
    <col min="926" max="926" width="0" style="849" hidden="1" customWidth="1"/>
    <col min="927" max="927" width="7.7109375" style="849" customWidth="1"/>
    <col min="928" max="928" width="0" style="849" hidden="1" customWidth="1"/>
    <col min="929" max="932" width="7.7109375" style="849" customWidth="1"/>
    <col min="933" max="933" width="0" style="849" hidden="1" customWidth="1"/>
    <col min="934" max="935" width="7.7109375" style="849" customWidth="1"/>
    <col min="936" max="936" width="0" style="849" hidden="1" customWidth="1"/>
    <col min="937" max="937" width="8" style="849" customWidth="1"/>
    <col min="938" max="939" width="7.7109375" style="849" customWidth="1"/>
    <col min="940" max="940" width="25.42578125" style="849" customWidth="1"/>
    <col min="941" max="941" width="0" style="849" hidden="1" customWidth="1"/>
    <col min="942" max="942" width="16" style="849" bestFit="1" customWidth="1"/>
    <col min="943" max="943" width="7.7109375" style="849" customWidth="1"/>
    <col min="944" max="945" width="8" style="849" customWidth="1"/>
    <col min="946" max="946" width="7.7109375" style="849" customWidth="1"/>
    <col min="947" max="947" width="10.5703125" style="849" customWidth="1"/>
    <col min="948" max="948" width="7.7109375" style="849" customWidth="1"/>
    <col min="949" max="949" width="10.5703125" style="849" customWidth="1"/>
    <col min="950" max="950" width="12.140625" style="849" bestFit="1" customWidth="1"/>
    <col min="951" max="951" width="7.7109375" style="849" customWidth="1"/>
    <col min="952" max="953" width="0" style="849" hidden="1" customWidth="1"/>
    <col min="954" max="954" width="7.7109375" style="849" customWidth="1"/>
    <col min="955" max="956" width="8" style="849" customWidth="1"/>
    <col min="957" max="957" width="21.85546875" style="849" customWidth="1"/>
    <col min="958" max="958" width="23.5703125" style="849" customWidth="1"/>
    <col min="959" max="959" width="0" style="849" hidden="1" customWidth="1"/>
    <col min="960" max="960" width="7.7109375" style="849" customWidth="1"/>
    <col min="961" max="962" width="8.7109375" style="849"/>
    <col min="963" max="963" width="0" style="849" hidden="1" customWidth="1"/>
    <col min="964" max="964" width="8" style="849" customWidth="1"/>
    <col min="965" max="966" width="7.7109375" style="849" customWidth="1"/>
    <col min="967" max="968" width="0" style="849" hidden="1" customWidth="1"/>
    <col min="969" max="969" width="8" style="849" customWidth="1"/>
    <col min="970" max="972" width="7.7109375" style="849" customWidth="1"/>
    <col min="973" max="973" width="23.5703125" style="849" customWidth="1"/>
    <col min="974" max="974" width="7.7109375" style="849" customWidth="1"/>
    <col min="975" max="975" width="8" style="849" customWidth="1"/>
    <col min="976" max="976" width="0" style="849" hidden="1" customWidth="1"/>
    <col min="977" max="979" width="7.7109375" style="849" customWidth="1"/>
    <col min="980" max="980" width="8" style="849" customWidth="1"/>
    <col min="981" max="982" width="7.7109375" style="849" customWidth="1"/>
    <col min="983" max="983" width="0" style="849" hidden="1" customWidth="1"/>
    <col min="984" max="985" width="7.7109375" style="849" customWidth="1"/>
    <col min="986" max="986" width="8" style="849" customWidth="1"/>
    <col min="987" max="987" width="0" style="849" hidden="1" customWidth="1"/>
    <col min="988" max="989" width="7.7109375" style="849" customWidth="1"/>
    <col min="990" max="990" width="23.5703125" style="849" customWidth="1"/>
    <col min="991" max="991" width="0" style="849" hidden="1" customWidth="1"/>
    <col min="992" max="995" width="7.7109375" style="849" customWidth="1"/>
    <col min="996" max="996" width="8" style="849" customWidth="1"/>
    <col min="997" max="998" width="7.7109375" style="849" customWidth="1"/>
    <col min="999" max="999" width="0" style="849" hidden="1" customWidth="1"/>
    <col min="1000" max="1000" width="7.7109375" style="849" customWidth="1"/>
    <col min="1001" max="1001" width="8" style="849" customWidth="1"/>
    <col min="1002" max="1003" width="7.7109375" style="849" customWidth="1"/>
    <col min="1004" max="1004" width="0" style="849" hidden="1" customWidth="1"/>
    <col min="1005" max="1005" width="23.5703125" style="849" customWidth="1"/>
    <col min="1006" max="1006" width="0" style="849" hidden="1" customWidth="1"/>
    <col min="1007" max="1007" width="8" style="849" customWidth="1"/>
    <col min="1008" max="1009" width="7.7109375" style="849" customWidth="1"/>
    <col min="1010" max="1010" width="0" style="849" hidden="1" customWidth="1"/>
    <col min="1011" max="1013" width="7.7109375" style="849" customWidth="1"/>
    <col min="1014" max="1014" width="0" style="849" hidden="1" customWidth="1"/>
    <col min="1015" max="1015" width="7.7109375" style="849" customWidth="1"/>
    <col min="1016" max="1016" width="8" style="849" customWidth="1"/>
    <col min="1017" max="1017" width="7.7109375" style="849" customWidth="1"/>
    <col min="1018" max="1018" width="23.5703125" style="849" customWidth="1"/>
    <col min="1019" max="1019" width="8" style="849" customWidth="1"/>
    <col min="1020" max="1020" width="7.7109375" style="849" customWidth="1"/>
    <col min="1021" max="1021" width="0" style="849" hidden="1" customWidth="1"/>
    <col min="1022" max="1023" width="7.7109375" style="849" customWidth="1"/>
    <col min="1024" max="1024" width="8" style="849" customWidth="1"/>
    <col min="1025" max="1028" width="7.7109375" style="849" customWidth="1"/>
    <col min="1029" max="1029" width="0" style="849" hidden="1" customWidth="1"/>
    <col min="1030" max="1030" width="23.5703125" style="849" customWidth="1"/>
    <col min="1031" max="1179" width="8.7109375" style="849"/>
    <col min="1180" max="1180" width="4.7109375" style="849" customWidth="1"/>
    <col min="1181" max="1181" width="23.5703125" style="849" customWidth="1"/>
    <col min="1182" max="1182" width="0" style="849" hidden="1" customWidth="1"/>
    <col min="1183" max="1183" width="7.7109375" style="849" customWidth="1"/>
    <col min="1184" max="1184" width="0" style="849" hidden="1" customWidth="1"/>
    <col min="1185" max="1188" width="7.7109375" style="849" customWidth="1"/>
    <col min="1189" max="1189" width="0" style="849" hidden="1" customWidth="1"/>
    <col min="1190" max="1191" width="7.7109375" style="849" customWidth="1"/>
    <col min="1192" max="1192" width="0" style="849" hidden="1" customWidth="1"/>
    <col min="1193" max="1193" width="8" style="849" customWidth="1"/>
    <col min="1194" max="1195" width="7.7109375" style="849" customWidth="1"/>
    <col min="1196" max="1196" width="25.42578125" style="849" customWidth="1"/>
    <col min="1197" max="1197" width="0" style="849" hidden="1" customWidth="1"/>
    <col min="1198" max="1198" width="16" style="849" bestFit="1" customWidth="1"/>
    <col min="1199" max="1199" width="7.7109375" style="849" customWidth="1"/>
    <col min="1200" max="1201" width="8" style="849" customWidth="1"/>
    <col min="1202" max="1202" width="7.7109375" style="849" customWidth="1"/>
    <col min="1203" max="1203" width="10.5703125" style="849" customWidth="1"/>
    <col min="1204" max="1204" width="7.7109375" style="849" customWidth="1"/>
    <col min="1205" max="1205" width="10.5703125" style="849" customWidth="1"/>
    <col min="1206" max="1206" width="12.140625" style="849" bestFit="1" customWidth="1"/>
    <col min="1207" max="1207" width="7.7109375" style="849" customWidth="1"/>
    <col min="1208" max="1209" width="0" style="849" hidden="1" customWidth="1"/>
    <col min="1210" max="1210" width="7.7109375" style="849" customWidth="1"/>
    <col min="1211" max="1212" width="8" style="849" customWidth="1"/>
    <col min="1213" max="1213" width="21.85546875" style="849" customWidth="1"/>
    <col min="1214" max="1214" width="23.5703125" style="849" customWidth="1"/>
    <col min="1215" max="1215" width="0" style="849" hidden="1" customWidth="1"/>
    <col min="1216" max="1216" width="7.7109375" style="849" customWidth="1"/>
    <col min="1217" max="1218" width="8.7109375" style="849"/>
    <col min="1219" max="1219" width="0" style="849" hidden="1" customWidth="1"/>
    <col min="1220" max="1220" width="8" style="849" customWidth="1"/>
    <col min="1221" max="1222" width="7.7109375" style="849" customWidth="1"/>
    <col min="1223" max="1224" width="0" style="849" hidden="1" customWidth="1"/>
    <col min="1225" max="1225" width="8" style="849" customWidth="1"/>
    <col min="1226" max="1228" width="7.7109375" style="849" customWidth="1"/>
    <col min="1229" max="1229" width="23.5703125" style="849" customWidth="1"/>
    <col min="1230" max="1230" width="7.7109375" style="849" customWidth="1"/>
    <col min="1231" max="1231" width="8" style="849" customWidth="1"/>
    <col min="1232" max="1232" width="0" style="849" hidden="1" customWidth="1"/>
    <col min="1233" max="1235" width="7.7109375" style="849" customWidth="1"/>
    <col min="1236" max="1236" width="8" style="849" customWidth="1"/>
    <col min="1237" max="1238" width="7.7109375" style="849" customWidth="1"/>
    <col min="1239" max="1239" width="0" style="849" hidden="1" customWidth="1"/>
    <col min="1240" max="1241" width="7.7109375" style="849" customWidth="1"/>
    <col min="1242" max="1242" width="8" style="849" customWidth="1"/>
    <col min="1243" max="1243" width="0" style="849" hidden="1" customWidth="1"/>
    <col min="1244" max="1245" width="7.7109375" style="849" customWidth="1"/>
    <col min="1246" max="1246" width="23.5703125" style="849" customWidth="1"/>
    <col min="1247" max="1247" width="0" style="849" hidden="1" customWidth="1"/>
    <col min="1248" max="1251" width="7.7109375" style="849" customWidth="1"/>
    <col min="1252" max="1252" width="8" style="849" customWidth="1"/>
    <col min="1253" max="1254" width="7.7109375" style="849" customWidth="1"/>
    <col min="1255" max="1255" width="0" style="849" hidden="1" customWidth="1"/>
    <col min="1256" max="1256" width="7.7109375" style="849" customWidth="1"/>
    <col min="1257" max="1257" width="8" style="849" customWidth="1"/>
    <col min="1258" max="1259" width="7.7109375" style="849" customWidth="1"/>
    <col min="1260" max="1260" width="0" style="849" hidden="1" customWidth="1"/>
    <col min="1261" max="1261" width="23.5703125" style="849" customWidth="1"/>
    <col min="1262" max="1262" width="0" style="849" hidden="1" customWidth="1"/>
    <col min="1263" max="1263" width="8" style="849" customWidth="1"/>
    <col min="1264" max="1265" width="7.7109375" style="849" customWidth="1"/>
    <col min="1266" max="1266" width="0" style="849" hidden="1" customWidth="1"/>
    <col min="1267" max="1269" width="7.7109375" style="849" customWidth="1"/>
    <col min="1270" max="1270" width="0" style="849" hidden="1" customWidth="1"/>
    <col min="1271" max="1271" width="7.7109375" style="849" customWidth="1"/>
    <col min="1272" max="1272" width="8" style="849" customWidth="1"/>
    <col min="1273" max="1273" width="7.7109375" style="849" customWidth="1"/>
    <col min="1274" max="1274" width="23.5703125" style="849" customWidth="1"/>
    <col min="1275" max="1275" width="8" style="849" customWidth="1"/>
    <col min="1276" max="1276" width="7.7109375" style="849" customWidth="1"/>
    <col min="1277" max="1277" width="0" style="849" hidden="1" customWidth="1"/>
    <col min="1278" max="1279" width="7.7109375" style="849" customWidth="1"/>
    <col min="1280" max="1280" width="8" style="849" customWidth="1"/>
    <col min="1281" max="1284" width="7.7109375" style="849" customWidth="1"/>
    <col min="1285" max="1285" width="0" style="849" hidden="1" customWidth="1"/>
    <col min="1286" max="1286" width="23.5703125" style="849" customWidth="1"/>
    <col min="1287" max="1435" width="8.7109375" style="849"/>
    <col min="1436" max="1436" width="4.7109375" style="849" customWidth="1"/>
    <col min="1437" max="1437" width="23.5703125" style="849" customWidth="1"/>
    <col min="1438" max="1438" width="0" style="849" hidden="1" customWidth="1"/>
    <col min="1439" max="1439" width="7.7109375" style="849" customWidth="1"/>
    <col min="1440" max="1440" width="0" style="849" hidden="1" customWidth="1"/>
    <col min="1441" max="1444" width="7.7109375" style="849" customWidth="1"/>
    <col min="1445" max="1445" width="0" style="849" hidden="1" customWidth="1"/>
    <col min="1446" max="1447" width="7.7109375" style="849" customWidth="1"/>
    <col min="1448" max="1448" width="0" style="849" hidden="1" customWidth="1"/>
    <col min="1449" max="1449" width="8" style="849" customWidth="1"/>
    <col min="1450" max="1451" width="7.7109375" style="849" customWidth="1"/>
    <col min="1452" max="1452" width="25.42578125" style="849" customWidth="1"/>
    <col min="1453" max="1453" width="0" style="849" hidden="1" customWidth="1"/>
    <col min="1454" max="1454" width="16" style="849" bestFit="1" customWidth="1"/>
    <col min="1455" max="1455" width="7.7109375" style="849" customWidth="1"/>
    <col min="1456" max="1457" width="8" style="849" customWidth="1"/>
    <col min="1458" max="1458" width="7.7109375" style="849" customWidth="1"/>
    <col min="1459" max="1459" width="10.5703125" style="849" customWidth="1"/>
    <col min="1460" max="1460" width="7.7109375" style="849" customWidth="1"/>
    <col min="1461" max="1461" width="10.5703125" style="849" customWidth="1"/>
    <col min="1462" max="1462" width="12.140625" style="849" bestFit="1" customWidth="1"/>
    <col min="1463" max="1463" width="7.7109375" style="849" customWidth="1"/>
    <col min="1464" max="1465" width="0" style="849" hidden="1" customWidth="1"/>
    <col min="1466" max="1466" width="7.7109375" style="849" customWidth="1"/>
    <col min="1467" max="1468" width="8" style="849" customWidth="1"/>
    <col min="1469" max="1469" width="21.85546875" style="849" customWidth="1"/>
    <col min="1470" max="1470" width="23.5703125" style="849" customWidth="1"/>
    <col min="1471" max="1471" width="0" style="849" hidden="1" customWidth="1"/>
    <col min="1472" max="1472" width="7.7109375" style="849" customWidth="1"/>
    <col min="1473" max="1474" width="8.7109375" style="849"/>
    <col min="1475" max="1475" width="0" style="849" hidden="1" customWidth="1"/>
    <col min="1476" max="1476" width="8" style="849" customWidth="1"/>
    <col min="1477" max="1478" width="7.7109375" style="849" customWidth="1"/>
    <col min="1479" max="1480" width="0" style="849" hidden="1" customWidth="1"/>
    <col min="1481" max="1481" width="8" style="849" customWidth="1"/>
    <col min="1482" max="1484" width="7.7109375" style="849" customWidth="1"/>
    <col min="1485" max="1485" width="23.5703125" style="849" customWidth="1"/>
    <col min="1486" max="1486" width="7.7109375" style="849" customWidth="1"/>
    <col min="1487" max="1487" width="8" style="849" customWidth="1"/>
    <col min="1488" max="1488" width="0" style="849" hidden="1" customWidth="1"/>
    <col min="1489" max="1491" width="7.7109375" style="849" customWidth="1"/>
    <col min="1492" max="1492" width="8" style="849" customWidth="1"/>
    <col min="1493" max="1494" width="7.7109375" style="849" customWidth="1"/>
    <col min="1495" max="1495" width="0" style="849" hidden="1" customWidth="1"/>
    <col min="1496" max="1497" width="7.7109375" style="849" customWidth="1"/>
    <col min="1498" max="1498" width="8" style="849" customWidth="1"/>
    <col min="1499" max="1499" width="0" style="849" hidden="1" customWidth="1"/>
    <col min="1500" max="1501" width="7.7109375" style="849" customWidth="1"/>
    <col min="1502" max="1502" width="23.5703125" style="849" customWidth="1"/>
    <col min="1503" max="1503" width="0" style="849" hidden="1" customWidth="1"/>
    <col min="1504" max="1507" width="7.7109375" style="849" customWidth="1"/>
    <col min="1508" max="1508" width="8" style="849" customWidth="1"/>
    <col min="1509" max="1510" width="7.7109375" style="849" customWidth="1"/>
    <col min="1511" max="1511" width="0" style="849" hidden="1" customWidth="1"/>
    <col min="1512" max="1512" width="7.7109375" style="849" customWidth="1"/>
    <col min="1513" max="1513" width="8" style="849" customWidth="1"/>
    <col min="1514" max="1515" width="7.7109375" style="849" customWidth="1"/>
    <col min="1516" max="1516" width="0" style="849" hidden="1" customWidth="1"/>
    <col min="1517" max="1517" width="23.5703125" style="849" customWidth="1"/>
    <col min="1518" max="1518" width="0" style="849" hidden="1" customWidth="1"/>
    <col min="1519" max="1519" width="8" style="849" customWidth="1"/>
    <col min="1520" max="1521" width="7.7109375" style="849" customWidth="1"/>
    <col min="1522" max="1522" width="0" style="849" hidden="1" customWidth="1"/>
    <col min="1523" max="1525" width="7.7109375" style="849" customWidth="1"/>
    <col min="1526" max="1526" width="0" style="849" hidden="1" customWidth="1"/>
    <col min="1527" max="1527" width="7.7109375" style="849" customWidth="1"/>
    <col min="1528" max="1528" width="8" style="849" customWidth="1"/>
    <col min="1529" max="1529" width="7.7109375" style="849" customWidth="1"/>
    <col min="1530" max="1530" width="23.5703125" style="849" customWidth="1"/>
    <col min="1531" max="1531" width="8" style="849" customWidth="1"/>
    <col min="1532" max="1532" width="7.7109375" style="849" customWidth="1"/>
    <col min="1533" max="1533" width="0" style="849" hidden="1" customWidth="1"/>
    <col min="1534" max="1535" width="7.7109375" style="849" customWidth="1"/>
    <col min="1536" max="1536" width="8" style="849" customWidth="1"/>
    <col min="1537" max="1540" width="7.7109375" style="849" customWidth="1"/>
    <col min="1541" max="1541" width="0" style="849" hidden="1" customWidth="1"/>
    <col min="1542" max="1542" width="23.5703125" style="849" customWidth="1"/>
    <col min="1543" max="1691" width="8.7109375" style="849"/>
    <col min="1692" max="1692" width="4.7109375" style="849" customWidth="1"/>
    <col min="1693" max="1693" width="23.5703125" style="849" customWidth="1"/>
    <col min="1694" max="1694" width="0" style="849" hidden="1" customWidth="1"/>
    <col min="1695" max="1695" width="7.7109375" style="849" customWidth="1"/>
    <col min="1696" max="1696" width="0" style="849" hidden="1" customWidth="1"/>
    <col min="1697" max="1700" width="7.7109375" style="849" customWidth="1"/>
    <col min="1701" max="1701" width="0" style="849" hidden="1" customWidth="1"/>
    <col min="1702" max="1703" width="7.7109375" style="849" customWidth="1"/>
    <col min="1704" max="1704" width="0" style="849" hidden="1" customWidth="1"/>
    <col min="1705" max="1705" width="8" style="849" customWidth="1"/>
    <col min="1706" max="1707" width="7.7109375" style="849" customWidth="1"/>
    <col min="1708" max="1708" width="25.42578125" style="849" customWidth="1"/>
    <col min="1709" max="1709" width="0" style="849" hidden="1" customWidth="1"/>
    <col min="1710" max="1710" width="16" style="849" bestFit="1" customWidth="1"/>
    <col min="1711" max="1711" width="7.7109375" style="849" customWidth="1"/>
    <col min="1712" max="1713" width="8" style="849" customWidth="1"/>
    <col min="1714" max="1714" width="7.7109375" style="849" customWidth="1"/>
    <col min="1715" max="1715" width="10.5703125" style="849" customWidth="1"/>
    <col min="1716" max="1716" width="7.7109375" style="849" customWidth="1"/>
    <col min="1717" max="1717" width="10.5703125" style="849" customWidth="1"/>
    <col min="1718" max="1718" width="12.140625" style="849" bestFit="1" customWidth="1"/>
    <col min="1719" max="1719" width="7.7109375" style="849" customWidth="1"/>
    <col min="1720" max="1721" width="0" style="849" hidden="1" customWidth="1"/>
    <col min="1722" max="1722" width="7.7109375" style="849" customWidth="1"/>
    <col min="1723" max="1724" width="8" style="849" customWidth="1"/>
    <col min="1725" max="1725" width="21.85546875" style="849" customWidth="1"/>
    <col min="1726" max="1726" width="23.5703125" style="849" customWidth="1"/>
    <col min="1727" max="1727" width="0" style="849" hidden="1" customWidth="1"/>
    <col min="1728" max="1728" width="7.7109375" style="849" customWidth="1"/>
    <col min="1729" max="1730" width="8.7109375" style="849"/>
    <col min="1731" max="1731" width="0" style="849" hidden="1" customWidth="1"/>
    <col min="1732" max="1732" width="8" style="849" customWidth="1"/>
    <col min="1733" max="1734" width="7.7109375" style="849" customWidth="1"/>
    <col min="1735" max="1736" width="0" style="849" hidden="1" customWidth="1"/>
    <col min="1737" max="1737" width="8" style="849" customWidth="1"/>
    <col min="1738" max="1740" width="7.7109375" style="849" customWidth="1"/>
    <col min="1741" max="1741" width="23.5703125" style="849" customWidth="1"/>
    <col min="1742" max="1742" width="7.7109375" style="849" customWidth="1"/>
    <col min="1743" max="1743" width="8" style="849" customWidth="1"/>
    <col min="1744" max="1744" width="0" style="849" hidden="1" customWidth="1"/>
    <col min="1745" max="1747" width="7.7109375" style="849" customWidth="1"/>
    <col min="1748" max="1748" width="8" style="849" customWidth="1"/>
    <col min="1749" max="1750" width="7.7109375" style="849" customWidth="1"/>
    <col min="1751" max="1751" width="0" style="849" hidden="1" customWidth="1"/>
    <col min="1752" max="1753" width="7.7109375" style="849" customWidth="1"/>
    <col min="1754" max="1754" width="8" style="849" customWidth="1"/>
    <col min="1755" max="1755" width="0" style="849" hidden="1" customWidth="1"/>
    <col min="1756" max="1757" width="7.7109375" style="849" customWidth="1"/>
    <col min="1758" max="1758" width="23.5703125" style="849" customWidth="1"/>
    <col min="1759" max="1759" width="0" style="849" hidden="1" customWidth="1"/>
    <col min="1760" max="1763" width="7.7109375" style="849" customWidth="1"/>
    <col min="1764" max="1764" width="8" style="849" customWidth="1"/>
    <col min="1765" max="1766" width="7.7109375" style="849" customWidth="1"/>
    <col min="1767" max="1767" width="0" style="849" hidden="1" customWidth="1"/>
    <col min="1768" max="1768" width="7.7109375" style="849" customWidth="1"/>
    <col min="1769" max="1769" width="8" style="849" customWidth="1"/>
    <col min="1770" max="1771" width="7.7109375" style="849" customWidth="1"/>
    <col min="1772" max="1772" width="0" style="849" hidden="1" customWidth="1"/>
    <col min="1773" max="1773" width="23.5703125" style="849" customWidth="1"/>
    <col min="1774" max="1774" width="0" style="849" hidden="1" customWidth="1"/>
    <col min="1775" max="1775" width="8" style="849" customWidth="1"/>
    <col min="1776" max="1777" width="7.7109375" style="849" customWidth="1"/>
    <col min="1778" max="1778" width="0" style="849" hidden="1" customWidth="1"/>
    <col min="1779" max="1781" width="7.7109375" style="849" customWidth="1"/>
    <col min="1782" max="1782" width="0" style="849" hidden="1" customWidth="1"/>
    <col min="1783" max="1783" width="7.7109375" style="849" customWidth="1"/>
    <col min="1784" max="1784" width="8" style="849" customWidth="1"/>
    <col min="1785" max="1785" width="7.7109375" style="849" customWidth="1"/>
    <col min="1786" max="1786" width="23.5703125" style="849" customWidth="1"/>
    <col min="1787" max="1787" width="8" style="849" customWidth="1"/>
    <col min="1788" max="1788" width="7.7109375" style="849" customWidth="1"/>
    <col min="1789" max="1789" width="0" style="849" hidden="1" customWidth="1"/>
    <col min="1790" max="1791" width="7.7109375" style="849" customWidth="1"/>
    <col min="1792" max="1792" width="8" style="849" customWidth="1"/>
    <col min="1793" max="1796" width="7.7109375" style="849" customWidth="1"/>
    <col min="1797" max="1797" width="0" style="849" hidden="1" customWidth="1"/>
    <col min="1798" max="1798" width="23.5703125" style="849" customWidth="1"/>
    <col min="1799" max="1947" width="8.7109375" style="849"/>
    <col min="1948" max="1948" width="4.7109375" style="849" customWidth="1"/>
    <col min="1949" max="1949" width="23.5703125" style="849" customWidth="1"/>
    <col min="1950" max="1950" width="0" style="849" hidden="1" customWidth="1"/>
    <col min="1951" max="1951" width="7.7109375" style="849" customWidth="1"/>
    <col min="1952" max="1952" width="0" style="849" hidden="1" customWidth="1"/>
    <col min="1953" max="1956" width="7.7109375" style="849" customWidth="1"/>
    <col min="1957" max="1957" width="0" style="849" hidden="1" customWidth="1"/>
    <col min="1958" max="1959" width="7.7109375" style="849" customWidth="1"/>
    <col min="1960" max="1960" width="0" style="849" hidden="1" customWidth="1"/>
    <col min="1961" max="1961" width="8" style="849" customWidth="1"/>
    <col min="1962" max="1963" width="7.7109375" style="849" customWidth="1"/>
    <col min="1964" max="1964" width="25.42578125" style="849" customWidth="1"/>
    <col min="1965" max="1965" width="0" style="849" hidden="1" customWidth="1"/>
    <col min="1966" max="1966" width="16" style="849" bestFit="1" customWidth="1"/>
    <col min="1967" max="1967" width="7.7109375" style="849" customWidth="1"/>
    <col min="1968" max="1969" width="8" style="849" customWidth="1"/>
    <col min="1970" max="1970" width="7.7109375" style="849" customWidth="1"/>
    <col min="1971" max="1971" width="10.5703125" style="849" customWidth="1"/>
    <col min="1972" max="1972" width="7.7109375" style="849" customWidth="1"/>
    <col min="1973" max="1973" width="10.5703125" style="849" customWidth="1"/>
    <col min="1974" max="1974" width="12.140625" style="849" bestFit="1" customWidth="1"/>
    <col min="1975" max="1975" width="7.7109375" style="849" customWidth="1"/>
    <col min="1976" max="1977" width="0" style="849" hidden="1" customWidth="1"/>
    <col min="1978" max="1978" width="7.7109375" style="849" customWidth="1"/>
    <col min="1979" max="1980" width="8" style="849" customWidth="1"/>
    <col min="1981" max="1981" width="21.85546875" style="849" customWidth="1"/>
    <col min="1982" max="1982" width="23.5703125" style="849" customWidth="1"/>
    <col min="1983" max="1983" width="0" style="849" hidden="1" customWidth="1"/>
    <col min="1984" max="1984" width="7.7109375" style="849" customWidth="1"/>
    <col min="1985" max="1986" width="8.7109375" style="849"/>
    <col min="1987" max="1987" width="0" style="849" hidden="1" customWidth="1"/>
    <col min="1988" max="1988" width="8" style="849" customWidth="1"/>
    <col min="1989" max="1990" width="7.7109375" style="849" customWidth="1"/>
    <col min="1991" max="1992" width="0" style="849" hidden="1" customWidth="1"/>
    <col min="1993" max="1993" width="8" style="849" customWidth="1"/>
    <col min="1994" max="1996" width="7.7109375" style="849" customWidth="1"/>
    <col min="1997" max="1997" width="23.5703125" style="849" customWidth="1"/>
    <col min="1998" max="1998" width="7.7109375" style="849" customWidth="1"/>
    <col min="1999" max="1999" width="8" style="849" customWidth="1"/>
    <col min="2000" max="2000" width="0" style="849" hidden="1" customWidth="1"/>
    <col min="2001" max="2003" width="7.7109375" style="849" customWidth="1"/>
    <col min="2004" max="2004" width="8" style="849" customWidth="1"/>
    <col min="2005" max="2006" width="7.7109375" style="849" customWidth="1"/>
    <col min="2007" max="2007" width="0" style="849" hidden="1" customWidth="1"/>
    <col min="2008" max="2009" width="7.7109375" style="849" customWidth="1"/>
    <col min="2010" max="2010" width="8" style="849" customWidth="1"/>
    <col min="2011" max="2011" width="0" style="849" hidden="1" customWidth="1"/>
    <col min="2012" max="2013" width="7.7109375" style="849" customWidth="1"/>
    <col min="2014" max="2014" width="23.5703125" style="849" customWidth="1"/>
    <col min="2015" max="2015" width="0" style="849" hidden="1" customWidth="1"/>
    <col min="2016" max="2019" width="7.7109375" style="849" customWidth="1"/>
    <col min="2020" max="2020" width="8" style="849" customWidth="1"/>
    <col min="2021" max="2022" width="7.7109375" style="849" customWidth="1"/>
    <col min="2023" max="2023" width="0" style="849" hidden="1" customWidth="1"/>
    <col min="2024" max="2024" width="7.7109375" style="849" customWidth="1"/>
    <col min="2025" max="2025" width="8" style="849" customWidth="1"/>
    <col min="2026" max="2027" width="7.7109375" style="849" customWidth="1"/>
    <col min="2028" max="2028" width="0" style="849" hidden="1" customWidth="1"/>
    <col min="2029" max="2029" width="23.5703125" style="849" customWidth="1"/>
    <col min="2030" max="2030" width="0" style="849" hidden="1" customWidth="1"/>
    <col min="2031" max="2031" width="8" style="849" customWidth="1"/>
    <col min="2032" max="2033" width="7.7109375" style="849" customWidth="1"/>
    <col min="2034" max="2034" width="0" style="849" hidden="1" customWidth="1"/>
    <col min="2035" max="2037" width="7.7109375" style="849" customWidth="1"/>
    <col min="2038" max="2038" width="0" style="849" hidden="1" customWidth="1"/>
    <col min="2039" max="2039" width="7.7109375" style="849" customWidth="1"/>
    <col min="2040" max="2040" width="8" style="849" customWidth="1"/>
    <col min="2041" max="2041" width="7.7109375" style="849" customWidth="1"/>
    <col min="2042" max="2042" width="23.5703125" style="849" customWidth="1"/>
    <col min="2043" max="2043" width="8" style="849" customWidth="1"/>
    <col min="2044" max="2044" width="7.7109375" style="849" customWidth="1"/>
    <col min="2045" max="2045" width="0" style="849" hidden="1" customWidth="1"/>
    <col min="2046" max="2047" width="7.7109375" style="849" customWidth="1"/>
    <col min="2048" max="2048" width="8" style="849" customWidth="1"/>
    <col min="2049" max="2052" width="7.7109375" style="849" customWidth="1"/>
    <col min="2053" max="2053" width="0" style="849" hidden="1" customWidth="1"/>
    <col min="2054" max="2054" width="23.5703125" style="849" customWidth="1"/>
    <col min="2055" max="2203" width="8.7109375" style="849"/>
    <col min="2204" max="2204" width="4.7109375" style="849" customWidth="1"/>
    <col min="2205" max="2205" width="23.5703125" style="849" customWidth="1"/>
    <col min="2206" max="2206" width="0" style="849" hidden="1" customWidth="1"/>
    <col min="2207" max="2207" width="7.7109375" style="849" customWidth="1"/>
    <col min="2208" max="2208" width="0" style="849" hidden="1" customWidth="1"/>
    <col min="2209" max="2212" width="7.7109375" style="849" customWidth="1"/>
    <col min="2213" max="2213" width="0" style="849" hidden="1" customWidth="1"/>
    <col min="2214" max="2215" width="7.7109375" style="849" customWidth="1"/>
    <col min="2216" max="2216" width="0" style="849" hidden="1" customWidth="1"/>
    <col min="2217" max="2217" width="8" style="849" customWidth="1"/>
    <col min="2218" max="2219" width="7.7109375" style="849" customWidth="1"/>
    <col min="2220" max="2220" width="25.42578125" style="849" customWidth="1"/>
    <col min="2221" max="2221" width="0" style="849" hidden="1" customWidth="1"/>
    <col min="2222" max="2222" width="16" style="849" bestFit="1" customWidth="1"/>
    <col min="2223" max="2223" width="7.7109375" style="849" customWidth="1"/>
    <col min="2224" max="2225" width="8" style="849" customWidth="1"/>
    <col min="2226" max="2226" width="7.7109375" style="849" customWidth="1"/>
    <col min="2227" max="2227" width="10.5703125" style="849" customWidth="1"/>
    <col min="2228" max="2228" width="7.7109375" style="849" customWidth="1"/>
    <col min="2229" max="2229" width="10.5703125" style="849" customWidth="1"/>
    <col min="2230" max="2230" width="12.140625" style="849" bestFit="1" customWidth="1"/>
    <col min="2231" max="2231" width="7.7109375" style="849" customWidth="1"/>
    <col min="2232" max="2233" width="0" style="849" hidden="1" customWidth="1"/>
    <col min="2234" max="2234" width="7.7109375" style="849" customWidth="1"/>
    <col min="2235" max="2236" width="8" style="849" customWidth="1"/>
    <col min="2237" max="2237" width="21.85546875" style="849" customWidth="1"/>
    <col min="2238" max="2238" width="23.5703125" style="849" customWidth="1"/>
    <col min="2239" max="2239" width="0" style="849" hidden="1" customWidth="1"/>
    <col min="2240" max="2240" width="7.7109375" style="849" customWidth="1"/>
    <col min="2241" max="2242" width="8.7109375" style="849"/>
    <col min="2243" max="2243" width="0" style="849" hidden="1" customWidth="1"/>
    <col min="2244" max="2244" width="8" style="849" customWidth="1"/>
    <col min="2245" max="2246" width="7.7109375" style="849" customWidth="1"/>
    <col min="2247" max="2248" width="0" style="849" hidden="1" customWidth="1"/>
    <col min="2249" max="2249" width="8" style="849" customWidth="1"/>
    <col min="2250" max="2252" width="7.7109375" style="849" customWidth="1"/>
    <col min="2253" max="2253" width="23.5703125" style="849" customWidth="1"/>
    <col min="2254" max="2254" width="7.7109375" style="849" customWidth="1"/>
    <col min="2255" max="2255" width="8" style="849" customWidth="1"/>
    <col min="2256" max="2256" width="0" style="849" hidden="1" customWidth="1"/>
    <col min="2257" max="2259" width="7.7109375" style="849" customWidth="1"/>
    <col min="2260" max="2260" width="8" style="849" customWidth="1"/>
    <col min="2261" max="2262" width="7.7109375" style="849" customWidth="1"/>
    <col min="2263" max="2263" width="0" style="849" hidden="1" customWidth="1"/>
    <col min="2264" max="2265" width="7.7109375" style="849" customWidth="1"/>
    <col min="2266" max="2266" width="8" style="849" customWidth="1"/>
    <col min="2267" max="2267" width="0" style="849" hidden="1" customWidth="1"/>
    <col min="2268" max="2269" width="7.7109375" style="849" customWidth="1"/>
    <col min="2270" max="2270" width="23.5703125" style="849" customWidth="1"/>
    <col min="2271" max="2271" width="0" style="849" hidden="1" customWidth="1"/>
    <col min="2272" max="2275" width="7.7109375" style="849" customWidth="1"/>
    <col min="2276" max="2276" width="8" style="849" customWidth="1"/>
    <col min="2277" max="2278" width="7.7109375" style="849" customWidth="1"/>
    <col min="2279" max="2279" width="0" style="849" hidden="1" customWidth="1"/>
    <col min="2280" max="2280" width="7.7109375" style="849" customWidth="1"/>
    <col min="2281" max="2281" width="8" style="849" customWidth="1"/>
    <col min="2282" max="2283" width="7.7109375" style="849" customWidth="1"/>
    <col min="2284" max="2284" width="0" style="849" hidden="1" customWidth="1"/>
    <col min="2285" max="2285" width="23.5703125" style="849" customWidth="1"/>
    <col min="2286" max="2286" width="0" style="849" hidden="1" customWidth="1"/>
    <col min="2287" max="2287" width="8" style="849" customWidth="1"/>
    <col min="2288" max="2289" width="7.7109375" style="849" customWidth="1"/>
    <col min="2290" max="2290" width="0" style="849" hidden="1" customWidth="1"/>
    <col min="2291" max="2293" width="7.7109375" style="849" customWidth="1"/>
    <col min="2294" max="2294" width="0" style="849" hidden="1" customWidth="1"/>
    <col min="2295" max="2295" width="7.7109375" style="849" customWidth="1"/>
    <col min="2296" max="2296" width="8" style="849" customWidth="1"/>
    <col min="2297" max="2297" width="7.7109375" style="849" customWidth="1"/>
    <col min="2298" max="2298" width="23.5703125" style="849" customWidth="1"/>
    <col min="2299" max="2299" width="8" style="849" customWidth="1"/>
    <col min="2300" max="2300" width="7.7109375" style="849" customWidth="1"/>
    <col min="2301" max="2301" width="0" style="849" hidden="1" customWidth="1"/>
    <col min="2302" max="2303" width="7.7109375" style="849" customWidth="1"/>
    <col min="2304" max="2304" width="8" style="849" customWidth="1"/>
    <col min="2305" max="2308" width="7.7109375" style="849" customWidth="1"/>
    <col min="2309" max="2309" width="0" style="849" hidden="1" customWidth="1"/>
    <col min="2310" max="2310" width="23.5703125" style="849" customWidth="1"/>
    <col min="2311" max="2459" width="8.7109375" style="849"/>
    <col min="2460" max="2460" width="4.7109375" style="849" customWidth="1"/>
    <col min="2461" max="2461" width="23.5703125" style="849" customWidth="1"/>
    <col min="2462" max="2462" width="0" style="849" hidden="1" customWidth="1"/>
    <col min="2463" max="2463" width="7.7109375" style="849" customWidth="1"/>
    <col min="2464" max="2464" width="0" style="849" hidden="1" customWidth="1"/>
    <col min="2465" max="2468" width="7.7109375" style="849" customWidth="1"/>
    <col min="2469" max="2469" width="0" style="849" hidden="1" customWidth="1"/>
    <col min="2470" max="2471" width="7.7109375" style="849" customWidth="1"/>
    <col min="2472" max="2472" width="0" style="849" hidden="1" customWidth="1"/>
    <col min="2473" max="2473" width="8" style="849" customWidth="1"/>
    <col min="2474" max="2475" width="7.7109375" style="849" customWidth="1"/>
    <col min="2476" max="2476" width="25.42578125" style="849" customWidth="1"/>
    <col min="2477" max="2477" width="0" style="849" hidden="1" customWidth="1"/>
    <col min="2478" max="2478" width="16" style="849" bestFit="1" customWidth="1"/>
    <col min="2479" max="2479" width="7.7109375" style="849" customWidth="1"/>
    <col min="2480" max="2481" width="8" style="849" customWidth="1"/>
    <col min="2482" max="2482" width="7.7109375" style="849" customWidth="1"/>
    <col min="2483" max="2483" width="10.5703125" style="849" customWidth="1"/>
    <col min="2484" max="2484" width="7.7109375" style="849" customWidth="1"/>
    <col min="2485" max="2485" width="10.5703125" style="849" customWidth="1"/>
    <col min="2486" max="2486" width="12.140625" style="849" bestFit="1" customWidth="1"/>
    <col min="2487" max="2487" width="7.7109375" style="849" customWidth="1"/>
    <col min="2488" max="2489" width="0" style="849" hidden="1" customWidth="1"/>
    <col min="2490" max="2490" width="7.7109375" style="849" customWidth="1"/>
    <col min="2491" max="2492" width="8" style="849" customWidth="1"/>
    <col min="2493" max="2493" width="21.85546875" style="849" customWidth="1"/>
    <col min="2494" max="2494" width="23.5703125" style="849" customWidth="1"/>
    <col min="2495" max="2495" width="0" style="849" hidden="1" customWidth="1"/>
    <col min="2496" max="2496" width="7.7109375" style="849" customWidth="1"/>
    <col min="2497" max="2498" width="8.7109375" style="849"/>
    <col min="2499" max="2499" width="0" style="849" hidden="1" customWidth="1"/>
    <col min="2500" max="2500" width="8" style="849" customWidth="1"/>
    <col min="2501" max="2502" width="7.7109375" style="849" customWidth="1"/>
    <col min="2503" max="2504" width="0" style="849" hidden="1" customWidth="1"/>
    <col min="2505" max="2505" width="8" style="849" customWidth="1"/>
    <col min="2506" max="2508" width="7.7109375" style="849" customWidth="1"/>
    <col min="2509" max="2509" width="23.5703125" style="849" customWidth="1"/>
    <col min="2510" max="2510" width="7.7109375" style="849" customWidth="1"/>
    <col min="2511" max="2511" width="8" style="849" customWidth="1"/>
    <col min="2512" max="2512" width="0" style="849" hidden="1" customWidth="1"/>
    <col min="2513" max="2515" width="7.7109375" style="849" customWidth="1"/>
    <col min="2516" max="2516" width="8" style="849" customWidth="1"/>
    <col min="2517" max="2518" width="7.7109375" style="849" customWidth="1"/>
    <col min="2519" max="2519" width="0" style="849" hidden="1" customWidth="1"/>
    <col min="2520" max="2521" width="7.7109375" style="849" customWidth="1"/>
    <col min="2522" max="2522" width="8" style="849" customWidth="1"/>
    <col min="2523" max="2523" width="0" style="849" hidden="1" customWidth="1"/>
    <col min="2524" max="2525" width="7.7109375" style="849" customWidth="1"/>
    <col min="2526" max="2526" width="23.5703125" style="849" customWidth="1"/>
    <col min="2527" max="2527" width="0" style="849" hidden="1" customWidth="1"/>
    <col min="2528" max="2531" width="7.7109375" style="849" customWidth="1"/>
    <col min="2532" max="2532" width="8" style="849" customWidth="1"/>
    <col min="2533" max="2534" width="7.7109375" style="849" customWidth="1"/>
    <col min="2535" max="2535" width="0" style="849" hidden="1" customWidth="1"/>
    <col min="2536" max="2536" width="7.7109375" style="849" customWidth="1"/>
    <col min="2537" max="2537" width="8" style="849" customWidth="1"/>
    <col min="2538" max="2539" width="7.7109375" style="849" customWidth="1"/>
    <col min="2540" max="2540" width="0" style="849" hidden="1" customWidth="1"/>
    <col min="2541" max="2541" width="23.5703125" style="849" customWidth="1"/>
    <col min="2542" max="2542" width="0" style="849" hidden="1" customWidth="1"/>
    <col min="2543" max="2543" width="8" style="849" customWidth="1"/>
    <col min="2544" max="2545" width="7.7109375" style="849" customWidth="1"/>
    <col min="2546" max="2546" width="0" style="849" hidden="1" customWidth="1"/>
    <col min="2547" max="2549" width="7.7109375" style="849" customWidth="1"/>
    <col min="2550" max="2550" width="0" style="849" hidden="1" customWidth="1"/>
    <col min="2551" max="2551" width="7.7109375" style="849" customWidth="1"/>
    <col min="2552" max="2552" width="8" style="849" customWidth="1"/>
    <col min="2553" max="2553" width="7.7109375" style="849" customWidth="1"/>
    <col min="2554" max="2554" width="23.5703125" style="849" customWidth="1"/>
    <col min="2555" max="2555" width="8" style="849" customWidth="1"/>
    <col min="2556" max="2556" width="7.7109375" style="849" customWidth="1"/>
    <col min="2557" max="2557" width="0" style="849" hidden="1" customWidth="1"/>
    <col min="2558" max="2559" width="7.7109375" style="849" customWidth="1"/>
    <col min="2560" max="2560" width="8" style="849" customWidth="1"/>
    <col min="2561" max="2564" width="7.7109375" style="849" customWidth="1"/>
    <col min="2565" max="2565" width="0" style="849" hidden="1" customWidth="1"/>
    <col min="2566" max="2566" width="23.5703125" style="849" customWidth="1"/>
    <col min="2567" max="2715" width="8.7109375" style="849"/>
    <col min="2716" max="2716" width="4.7109375" style="849" customWidth="1"/>
    <col min="2717" max="2717" width="23.5703125" style="849" customWidth="1"/>
    <col min="2718" max="2718" width="0" style="849" hidden="1" customWidth="1"/>
    <col min="2719" max="2719" width="7.7109375" style="849" customWidth="1"/>
    <col min="2720" max="2720" width="0" style="849" hidden="1" customWidth="1"/>
    <col min="2721" max="2724" width="7.7109375" style="849" customWidth="1"/>
    <col min="2725" max="2725" width="0" style="849" hidden="1" customWidth="1"/>
    <col min="2726" max="2727" width="7.7109375" style="849" customWidth="1"/>
    <col min="2728" max="2728" width="0" style="849" hidden="1" customWidth="1"/>
    <col min="2729" max="2729" width="8" style="849" customWidth="1"/>
    <col min="2730" max="2731" width="7.7109375" style="849" customWidth="1"/>
    <col min="2732" max="2732" width="25.42578125" style="849" customWidth="1"/>
    <col min="2733" max="2733" width="0" style="849" hidden="1" customWidth="1"/>
    <col min="2734" max="2734" width="16" style="849" bestFit="1" customWidth="1"/>
    <col min="2735" max="2735" width="7.7109375" style="849" customWidth="1"/>
    <col min="2736" max="2737" width="8" style="849" customWidth="1"/>
    <col min="2738" max="2738" width="7.7109375" style="849" customWidth="1"/>
    <col min="2739" max="2739" width="10.5703125" style="849" customWidth="1"/>
    <col min="2740" max="2740" width="7.7109375" style="849" customWidth="1"/>
    <col min="2741" max="2741" width="10.5703125" style="849" customWidth="1"/>
    <col min="2742" max="2742" width="12.140625" style="849" bestFit="1" customWidth="1"/>
    <col min="2743" max="2743" width="7.7109375" style="849" customWidth="1"/>
    <col min="2744" max="2745" width="0" style="849" hidden="1" customWidth="1"/>
    <col min="2746" max="2746" width="7.7109375" style="849" customWidth="1"/>
    <col min="2747" max="2748" width="8" style="849" customWidth="1"/>
    <col min="2749" max="2749" width="21.85546875" style="849" customWidth="1"/>
    <col min="2750" max="2750" width="23.5703125" style="849" customWidth="1"/>
    <col min="2751" max="2751" width="0" style="849" hidden="1" customWidth="1"/>
    <col min="2752" max="2752" width="7.7109375" style="849" customWidth="1"/>
    <col min="2753" max="2754" width="8.7109375" style="849"/>
    <col min="2755" max="2755" width="0" style="849" hidden="1" customWidth="1"/>
    <col min="2756" max="2756" width="8" style="849" customWidth="1"/>
    <col min="2757" max="2758" width="7.7109375" style="849" customWidth="1"/>
    <col min="2759" max="2760" width="0" style="849" hidden="1" customWidth="1"/>
    <col min="2761" max="2761" width="8" style="849" customWidth="1"/>
    <col min="2762" max="2764" width="7.7109375" style="849" customWidth="1"/>
    <col min="2765" max="2765" width="23.5703125" style="849" customWidth="1"/>
    <col min="2766" max="2766" width="7.7109375" style="849" customWidth="1"/>
    <col min="2767" max="2767" width="8" style="849" customWidth="1"/>
    <col min="2768" max="2768" width="0" style="849" hidden="1" customWidth="1"/>
    <col min="2769" max="2771" width="7.7109375" style="849" customWidth="1"/>
    <col min="2772" max="2772" width="8" style="849" customWidth="1"/>
    <col min="2773" max="2774" width="7.7109375" style="849" customWidth="1"/>
    <col min="2775" max="2775" width="0" style="849" hidden="1" customWidth="1"/>
    <col min="2776" max="2777" width="7.7109375" style="849" customWidth="1"/>
    <col min="2778" max="2778" width="8" style="849" customWidth="1"/>
    <col min="2779" max="2779" width="0" style="849" hidden="1" customWidth="1"/>
    <col min="2780" max="2781" width="7.7109375" style="849" customWidth="1"/>
    <col min="2782" max="2782" width="23.5703125" style="849" customWidth="1"/>
    <col min="2783" max="2783" width="0" style="849" hidden="1" customWidth="1"/>
    <col min="2784" max="2787" width="7.7109375" style="849" customWidth="1"/>
    <col min="2788" max="2788" width="8" style="849" customWidth="1"/>
    <col min="2789" max="2790" width="7.7109375" style="849" customWidth="1"/>
    <col min="2791" max="2791" width="0" style="849" hidden="1" customWidth="1"/>
    <col min="2792" max="2792" width="7.7109375" style="849" customWidth="1"/>
    <col min="2793" max="2793" width="8" style="849" customWidth="1"/>
    <col min="2794" max="2795" width="7.7109375" style="849" customWidth="1"/>
    <col min="2796" max="2796" width="0" style="849" hidden="1" customWidth="1"/>
    <col min="2797" max="2797" width="23.5703125" style="849" customWidth="1"/>
    <col min="2798" max="2798" width="0" style="849" hidden="1" customWidth="1"/>
    <col min="2799" max="2799" width="8" style="849" customWidth="1"/>
    <col min="2800" max="2801" width="7.7109375" style="849" customWidth="1"/>
    <col min="2802" max="2802" width="0" style="849" hidden="1" customWidth="1"/>
    <col min="2803" max="2805" width="7.7109375" style="849" customWidth="1"/>
    <col min="2806" max="2806" width="0" style="849" hidden="1" customWidth="1"/>
    <col min="2807" max="2807" width="7.7109375" style="849" customWidth="1"/>
    <col min="2808" max="2808" width="8" style="849" customWidth="1"/>
    <col min="2809" max="2809" width="7.7109375" style="849" customWidth="1"/>
    <col min="2810" max="2810" width="23.5703125" style="849" customWidth="1"/>
    <col min="2811" max="2811" width="8" style="849" customWidth="1"/>
    <col min="2812" max="2812" width="7.7109375" style="849" customWidth="1"/>
    <col min="2813" max="2813" width="0" style="849" hidden="1" customWidth="1"/>
    <col min="2814" max="2815" width="7.7109375" style="849" customWidth="1"/>
    <col min="2816" max="2816" width="8" style="849" customWidth="1"/>
    <col min="2817" max="2820" width="7.7109375" style="849" customWidth="1"/>
    <col min="2821" max="2821" width="0" style="849" hidden="1" customWidth="1"/>
    <col min="2822" max="2822" width="23.5703125" style="849" customWidth="1"/>
    <col min="2823" max="2971" width="8.7109375" style="849"/>
    <col min="2972" max="2972" width="4.7109375" style="849" customWidth="1"/>
    <col min="2973" max="2973" width="23.5703125" style="849" customWidth="1"/>
    <col min="2974" max="2974" width="0" style="849" hidden="1" customWidth="1"/>
    <col min="2975" max="2975" width="7.7109375" style="849" customWidth="1"/>
    <col min="2976" max="2976" width="0" style="849" hidden="1" customWidth="1"/>
    <col min="2977" max="2980" width="7.7109375" style="849" customWidth="1"/>
    <col min="2981" max="2981" width="0" style="849" hidden="1" customWidth="1"/>
    <col min="2982" max="2983" width="7.7109375" style="849" customWidth="1"/>
    <col min="2984" max="2984" width="0" style="849" hidden="1" customWidth="1"/>
    <col min="2985" max="2985" width="8" style="849" customWidth="1"/>
    <col min="2986" max="2987" width="7.7109375" style="849" customWidth="1"/>
    <col min="2988" max="2988" width="25.42578125" style="849" customWidth="1"/>
    <col min="2989" max="2989" width="0" style="849" hidden="1" customWidth="1"/>
    <col min="2990" max="2990" width="16" style="849" bestFit="1" customWidth="1"/>
    <col min="2991" max="2991" width="7.7109375" style="849" customWidth="1"/>
    <col min="2992" max="2993" width="8" style="849" customWidth="1"/>
    <col min="2994" max="2994" width="7.7109375" style="849" customWidth="1"/>
    <col min="2995" max="2995" width="10.5703125" style="849" customWidth="1"/>
    <col min="2996" max="2996" width="7.7109375" style="849" customWidth="1"/>
    <col min="2997" max="2997" width="10.5703125" style="849" customWidth="1"/>
    <col min="2998" max="2998" width="12.140625" style="849" bestFit="1" customWidth="1"/>
    <col min="2999" max="2999" width="7.7109375" style="849" customWidth="1"/>
    <col min="3000" max="3001" width="0" style="849" hidden="1" customWidth="1"/>
    <col min="3002" max="3002" width="7.7109375" style="849" customWidth="1"/>
    <col min="3003" max="3004" width="8" style="849" customWidth="1"/>
    <col min="3005" max="3005" width="21.85546875" style="849" customWidth="1"/>
    <col min="3006" max="3006" width="23.5703125" style="849" customWidth="1"/>
    <col min="3007" max="3007" width="0" style="849" hidden="1" customWidth="1"/>
    <col min="3008" max="3008" width="7.7109375" style="849" customWidth="1"/>
    <col min="3009" max="3010" width="8.7109375" style="849"/>
    <col min="3011" max="3011" width="0" style="849" hidden="1" customWidth="1"/>
    <col min="3012" max="3012" width="8" style="849" customWidth="1"/>
    <col min="3013" max="3014" width="7.7109375" style="849" customWidth="1"/>
    <col min="3015" max="3016" width="0" style="849" hidden="1" customWidth="1"/>
    <col min="3017" max="3017" width="8" style="849" customWidth="1"/>
    <col min="3018" max="3020" width="7.7109375" style="849" customWidth="1"/>
    <col min="3021" max="3021" width="23.5703125" style="849" customWidth="1"/>
    <col min="3022" max="3022" width="7.7109375" style="849" customWidth="1"/>
    <col min="3023" max="3023" width="8" style="849" customWidth="1"/>
    <col min="3024" max="3024" width="0" style="849" hidden="1" customWidth="1"/>
    <col min="3025" max="3027" width="7.7109375" style="849" customWidth="1"/>
    <col min="3028" max="3028" width="8" style="849" customWidth="1"/>
    <col min="3029" max="3030" width="7.7109375" style="849" customWidth="1"/>
    <col min="3031" max="3031" width="0" style="849" hidden="1" customWidth="1"/>
    <col min="3032" max="3033" width="7.7109375" style="849" customWidth="1"/>
    <col min="3034" max="3034" width="8" style="849" customWidth="1"/>
    <col min="3035" max="3035" width="0" style="849" hidden="1" customWidth="1"/>
    <col min="3036" max="3037" width="7.7109375" style="849" customWidth="1"/>
    <col min="3038" max="3038" width="23.5703125" style="849" customWidth="1"/>
    <col min="3039" max="3039" width="0" style="849" hidden="1" customWidth="1"/>
    <col min="3040" max="3043" width="7.7109375" style="849" customWidth="1"/>
    <col min="3044" max="3044" width="8" style="849" customWidth="1"/>
    <col min="3045" max="3046" width="7.7109375" style="849" customWidth="1"/>
    <col min="3047" max="3047" width="0" style="849" hidden="1" customWidth="1"/>
    <col min="3048" max="3048" width="7.7109375" style="849" customWidth="1"/>
    <col min="3049" max="3049" width="8" style="849" customWidth="1"/>
    <col min="3050" max="3051" width="7.7109375" style="849" customWidth="1"/>
    <col min="3052" max="3052" width="0" style="849" hidden="1" customWidth="1"/>
    <col min="3053" max="3053" width="23.5703125" style="849" customWidth="1"/>
    <col min="3054" max="3054" width="0" style="849" hidden="1" customWidth="1"/>
    <col min="3055" max="3055" width="8" style="849" customWidth="1"/>
    <col min="3056" max="3057" width="7.7109375" style="849" customWidth="1"/>
    <col min="3058" max="3058" width="0" style="849" hidden="1" customWidth="1"/>
    <col min="3059" max="3061" width="7.7109375" style="849" customWidth="1"/>
    <col min="3062" max="3062" width="0" style="849" hidden="1" customWidth="1"/>
    <col min="3063" max="3063" width="7.7109375" style="849" customWidth="1"/>
    <col min="3064" max="3064" width="8" style="849" customWidth="1"/>
    <col min="3065" max="3065" width="7.7109375" style="849" customWidth="1"/>
    <col min="3066" max="3066" width="23.5703125" style="849" customWidth="1"/>
    <col min="3067" max="3067" width="8" style="849" customWidth="1"/>
    <col min="3068" max="3068" width="7.7109375" style="849" customWidth="1"/>
    <col min="3069" max="3069" width="0" style="849" hidden="1" customWidth="1"/>
    <col min="3070" max="3071" width="7.7109375" style="849" customWidth="1"/>
    <col min="3072" max="3072" width="8" style="849" customWidth="1"/>
    <col min="3073" max="3076" width="7.7109375" style="849" customWidth="1"/>
    <col min="3077" max="3077" width="0" style="849" hidden="1" customWidth="1"/>
    <col min="3078" max="3078" width="23.5703125" style="849" customWidth="1"/>
    <col min="3079" max="3227" width="8.7109375" style="849"/>
    <col min="3228" max="3228" width="4.7109375" style="849" customWidth="1"/>
    <col min="3229" max="3229" width="23.5703125" style="849" customWidth="1"/>
    <col min="3230" max="3230" width="0" style="849" hidden="1" customWidth="1"/>
    <col min="3231" max="3231" width="7.7109375" style="849" customWidth="1"/>
    <col min="3232" max="3232" width="0" style="849" hidden="1" customWidth="1"/>
    <col min="3233" max="3236" width="7.7109375" style="849" customWidth="1"/>
    <col min="3237" max="3237" width="0" style="849" hidden="1" customWidth="1"/>
    <col min="3238" max="3239" width="7.7109375" style="849" customWidth="1"/>
    <col min="3240" max="3240" width="0" style="849" hidden="1" customWidth="1"/>
    <col min="3241" max="3241" width="8" style="849" customWidth="1"/>
    <col min="3242" max="3243" width="7.7109375" style="849" customWidth="1"/>
    <col min="3244" max="3244" width="25.42578125" style="849" customWidth="1"/>
    <col min="3245" max="3245" width="0" style="849" hidden="1" customWidth="1"/>
    <col min="3246" max="3246" width="16" style="849" bestFit="1" customWidth="1"/>
    <col min="3247" max="3247" width="7.7109375" style="849" customWidth="1"/>
    <col min="3248" max="3249" width="8" style="849" customWidth="1"/>
    <col min="3250" max="3250" width="7.7109375" style="849" customWidth="1"/>
    <col min="3251" max="3251" width="10.5703125" style="849" customWidth="1"/>
    <col min="3252" max="3252" width="7.7109375" style="849" customWidth="1"/>
    <col min="3253" max="3253" width="10.5703125" style="849" customWidth="1"/>
    <col min="3254" max="3254" width="12.140625" style="849" bestFit="1" customWidth="1"/>
    <col min="3255" max="3255" width="7.7109375" style="849" customWidth="1"/>
    <col min="3256" max="3257" width="0" style="849" hidden="1" customWidth="1"/>
    <col min="3258" max="3258" width="7.7109375" style="849" customWidth="1"/>
    <col min="3259" max="3260" width="8" style="849" customWidth="1"/>
    <col min="3261" max="3261" width="21.85546875" style="849" customWidth="1"/>
    <col min="3262" max="3262" width="23.5703125" style="849" customWidth="1"/>
    <col min="3263" max="3263" width="0" style="849" hidden="1" customWidth="1"/>
    <col min="3264" max="3264" width="7.7109375" style="849" customWidth="1"/>
    <col min="3265" max="3266" width="8.7109375" style="849"/>
    <col min="3267" max="3267" width="0" style="849" hidden="1" customWidth="1"/>
    <col min="3268" max="3268" width="8" style="849" customWidth="1"/>
    <col min="3269" max="3270" width="7.7109375" style="849" customWidth="1"/>
    <col min="3271" max="3272" width="0" style="849" hidden="1" customWidth="1"/>
    <col min="3273" max="3273" width="8" style="849" customWidth="1"/>
    <col min="3274" max="3276" width="7.7109375" style="849" customWidth="1"/>
    <col min="3277" max="3277" width="23.5703125" style="849" customWidth="1"/>
    <col min="3278" max="3278" width="7.7109375" style="849" customWidth="1"/>
    <col min="3279" max="3279" width="8" style="849" customWidth="1"/>
    <col min="3280" max="3280" width="0" style="849" hidden="1" customWidth="1"/>
    <col min="3281" max="3283" width="7.7109375" style="849" customWidth="1"/>
    <col min="3284" max="3284" width="8" style="849" customWidth="1"/>
    <col min="3285" max="3286" width="7.7109375" style="849" customWidth="1"/>
    <col min="3287" max="3287" width="0" style="849" hidden="1" customWidth="1"/>
    <col min="3288" max="3289" width="7.7109375" style="849" customWidth="1"/>
    <col min="3290" max="3290" width="8" style="849" customWidth="1"/>
    <col min="3291" max="3291" width="0" style="849" hidden="1" customWidth="1"/>
    <col min="3292" max="3293" width="7.7109375" style="849" customWidth="1"/>
    <col min="3294" max="3294" width="23.5703125" style="849" customWidth="1"/>
    <col min="3295" max="3295" width="0" style="849" hidden="1" customWidth="1"/>
    <col min="3296" max="3299" width="7.7109375" style="849" customWidth="1"/>
    <col min="3300" max="3300" width="8" style="849" customWidth="1"/>
    <col min="3301" max="3302" width="7.7109375" style="849" customWidth="1"/>
    <col min="3303" max="3303" width="0" style="849" hidden="1" customWidth="1"/>
    <col min="3304" max="3304" width="7.7109375" style="849" customWidth="1"/>
    <col min="3305" max="3305" width="8" style="849" customWidth="1"/>
    <col min="3306" max="3307" width="7.7109375" style="849" customWidth="1"/>
    <col min="3308" max="3308" width="0" style="849" hidden="1" customWidth="1"/>
    <col min="3309" max="3309" width="23.5703125" style="849" customWidth="1"/>
    <col min="3310" max="3310" width="0" style="849" hidden="1" customWidth="1"/>
    <col min="3311" max="3311" width="8" style="849" customWidth="1"/>
    <col min="3312" max="3313" width="7.7109375" style="849" customWidth="1"/>
    <col min="3314" max="3314" width="0" style="849" hidden="1" customWidth="1"/>
    <col min="3315" max="3317" width="7.7109375" style="849" customWidth="1"/>
    <col min="3318" max="3318" width="0" style="849" hidden="1" customWidth="1"/>
    <col min="3319" max="3319" width="7.7109375" style="849" customWidth="1"/>
    <col min="3320" max="3320" width="8" style="849" customWidth="1"/>
    <col min="3321" max="3321" width="7.7109375" style="849" customWidth="1"/>
    <col min="3322" max="3322" width="23.5703125" style="849" customWidth="1"/>
    <col min="3323" max="3323" width="8" style="849" customWidth="1"/>
    <col min="3324" max="3324" width="7.7109375" style="849" customWidth="1"/>
    <col min="3325" max="3325" width="0" style="849" hidden="1" customWidth="1"/>
    <col min="3326" max="3327" width="7.7109375" style="849" customWidth="1"/>
    <col min="3328" max="3328" width="8" style="849" customWidth="1"/>
    <col min="3329" max="3332" width="7.7109375" style="849" customWidth="1"/>
    <col min="3333" max="3333" width="0" style="849" hidden="1" customWidth="1"/>
    <col min="3334" max="3334" width="23.5703125" style="849" customWidth="1"/>
    <col min="3335" max="3483" width="8.7109375" style="849"/>
    <col min="3484" max="3484" width="4.7109375" style="849" customWidth="1"/>
    <col min="3485" max="3485" width="23.5703125" style="849" customWidth="1"/>
    <col min="3486" max="3486" width="0" style="849" hidden="1" customWidth="1"/>
    <col min="3487" max="3487" width="7.7109375" style="849" customWidth="1"/>
    <col min="3488" max="3488" width="0" style="849" hidden="1" customWidth="1"/>
    <col min="3489" max="3492" width="7.7109375" style="849" customWidth="1"/>
    <col min="3493" max="3493" width="0" style="849" hidden="1" customWidth="1"/>
    <col min="3494" max="3495" width="7.7109375" style="849" customWidth="1"/>
    <col min="3496" max="3496" width="0" style="849" hidden="1" customWidth="1"/>
    <col min="3497" max="3497" width="8" style="849" customWidth="1"/>
    <col min="3498" max="3499" width="7.7109375" style="849" customWidth="1"/>
    <col min="3500" max="3500" width="25.42578125" style="849" customWidth="1"/>
    <col min="3501" max="3501" width="0" style="849" hidden="1" customWidth="1"/>
    <col min="3502" max="3502" width="16" style="849" bestFit="1" customWidth="1"/>
    <col min="3503" max="3503" width="7.7109375" style="849" customWidth="1"/>
    <col min="3504" max="3505" width="8" style="849" customWidth="1"/>
    <col min="3506" max="3506" width="7.7109375" style="849" customWidth="1"/>
    <col min="3507" max="3507" width="10.5703125" style="849" customWidth="1"/>
    <col min="3508" max="3508" width="7.7109375" style="849" customWidth="1"/>
    <col min="3509" max="3509" width="10.5703125" style="849" customWidth="1"/>
    <col min="3510" max="3510" width="12.140625" style="849" bestFit="1" customWidth="1"/>
    <col min="3511" max="3511" width="7.7109375" style="849" customWidth="1"/>
    <col min="3512" max="3513" width="0" style="849" hidden="1" customWidth="1"/>
    <col min="3514" max="3514" width="7.7109375" style="849" customWidth="1"/>
    <col min="3515" max="3516" width="8" style="849" customWidth="1"/>
    <col min="3517" max="3517" width="21.85546875" style="849" customWidth="1"/>
    <col min="3518" max="3518" width="23.5703125" style="849" customWidth="1"/>
    <col min="3519" max="3519" width="0" style="849" hidden="1" customWidth="1"/>
    <col min="3520" max="3520" width="7.7109375" style="849" customWidth="1"/>
    <col min="3521" max="3522" width="8.7109375" style="849"/>
    <col min="3523" max="3523" width="0" style="849" hidden="1" customWidth="1"/>
    <col min="3524" max="3524" width="8" style="849" customWidth="1"/>
    <col min="3525" max="3526" width="7.7109375" style="849" customWidth="1"/>
    <col min="3527" max="3528" width="0" style="849" hidden="1" customWidth="1"/>
    <col min="3529" max="3529" width="8" style="849" customWidth="1"/>
    <col min="3530" max="3532" width="7.7109375" style="849" customWidth="1"/>
    <col min="3533" max="3533" width="23.5703125" style="849" customWidth="1"/>
    <col min="3534" max="3534" width="7.7109375" style="849" customWidth="1"/>
    <col min="3535" max="3535" width="8" style="849" customWidth="1"/>
    <col min="3536" max="3536" width="0" style="849" hidden="1" customWidth="1"/>
    <col min="3537" max="3539" width="7.7109375" style="849" customWidth="1"/>
    <col min="3540" max="3540" width="8" style="849" customWidth="1"/>
    <col min="3541" max="3542" width="7.7109375" style="849" customWidth="1"/>
    <col min="3543" max="3543" width="0" style="849" hidden="1" customWidth="1"/>
    <col min="3544" max="3545" width="7.7109375" style="849" customWidth="1"/>
    <col min="3546" max="3546" width="8" style="849" customWidth="1"/>
    <col min="3547" max="3547" width="0" style="849" hidden="1" customWidth="1"/>
    <col min="3548" max="3549" width="7.7109375" style="849" customWidth="1"/>
    <col min="3550" max="3550" width="23.5703125" style="849" customWidth="1"/>
    <col min="3551" max="3551" width="0" style="849" hidden="1" customWidth="1"/>
    <col min="3552" max="3555" width="7.7109375" style="849" customWidth="1"/>
    <col min="3556" max="3556" width="8" style="849" customWidth="1"/>
    <col min="3557" max="3558" width="7.7109375" style="849" customWidth="1"/>
    <col min="3559" max="3559" width="0" style="849" hidden="1" customWidth="1"/>
    <col min="3560" max="3560" width="7.7109375" style="849" customWidth="1"/>
    <col min="3561" max="3561" width="8" style="849" customWidth="1"/>
    <col min="3562" max="3563" width="7.7109375" style="849" customWidth="1"/>
    <col min="3564" max="3564" width="0" style="849" hidden="1" customWidth="1"/>
    <col min="3565" max="3565" width="23.5703125" style="849" customWidth="1"/>
    <col min="3566" max="3566" width="0" style="849" hidden="1" customWidth="1"/>
    <col min="3567" max="3567" width="8" style="849" customWidth="1"/>
    <col min="3568" max="3569" width="7.7109375" style="849" customWidth="1"/>
    <col min="3570" max="3570" width="0" style="849" hidden="1" customWidth="1"/>
    <col min="3571" max="3573" width="7.7109375" style="849" customWidth="1"/>
    <col min="3574" max="3574" width="0" style="849" hidden="1" customWidth="1"/>
    <col min="3575" max="3575" width="7.7109375" style="849" customWidth="1"/>
    <col min="3576" max="3576" width="8" style="849" customWidth="1"/>
    <col min="3577" max="3577" width="7.7109375" style="849" customWidth="1"/>
    <col min="3578" max="3578" width="23.5703125" style="849" customWidth="1"/>
    <col min="3579" max="3579" width="8" style="849" customWidth="1"/>
    <col min="3580" max="3580" width="7.7109375" style="849" customWidth="1"/>
    <col min="3581" max="3581" width="0" style="849" hidden="1" customWidth="1"/>
    <col min="3582" max="3583" width="7.7109375" style="849" customWidth="1"/>
    <col min="3584" max="3584" width="8" style="849" customWidth="1"/>
    <col min="3585" max="3588" width="7.7109375" style="849" customWidth="1"/>
    <col min="3589" max="3589" width="0" style="849" hidden="1" customWidth="1"/>
    <col min="3590" max="3590" width="23.5703125" style="849" customWidth="1"/>
    <col min="3591" max="3739" width="8.7109375" style="849"/>
    <col min="3740" max="3740" width="4.7109375" style="849" customWidth="1"/>
    <col min="3741" max="3741" width="23.5703125" style="849" customWidth="1"/>
    <col min="3742" max="3742" width="0" style="849" hidden="1" customWidth="1"/>
    <col min="3743" max="3743" width="7.7109375" style="849" customWidth="1"/>
    <col min="3744" max="3744" width="0" style="849" hidden="1" customWidth="1"/>
    <col min="3745" max="3748" width="7.7109375" style="849" customWidth="1"/>
    <col min="3749" max="3749" width="0" style="849" hidden="1" customWidth="1"/>
    <col min="3750" max="3751" width="7.7109375" style="849" customWidth="1"/>
    <col min="3752" max="3752" width="0" style="849" hidden="1" customWidth="1"/>
    <col min="3753" max="3753" width="8" style="849" customWidth="1"/>
    <col min="3754" max="3755" width="7.7109375" style="849" customWidth="1"/>
    <col min="3756" max="3756" width="25.42578125" style="849" customWidth="1"/>
    <col min="3757" max="3757" width="0" style="849" hidden="1" customWidth="1"/>
    <col min="3758" max="3758" width="16" style="849" bestFit="1" customWidth="1"/>
    <col min="3759" max="3759" width="7.7109375" style="849" customWidth="1"/>
    <col min="3760" max="3761" width="8" style="849" customWidth="1"/>
    <col min="3762" max="3762" width="7.7109375" style="849" customWidth="1"/>
    <col min="3763" max="3763" width="10.5703125" style="849" customWidth="1"/>
    <col min="3764" max="3764" width="7.7109375" style="849" customWidth="1"/>
    <col min="3765" max="3765" width="10.5703125" style="849" customWidth="1"/>
    <col min="3766" max="3766" width="12.140625" style="849" bestFit="1" customWidth="1"/>
    <col min="3767" max="3767" width="7.7109375" style="849" customWidth="1"/>
    <col min="3768" max="3769" width="0" style="849" hidden="1" customWidth="1"/>
    <col min="3770" max="3770" width="7.7109375" style="849" customWidth="1"/>
    <col min="3771" max="3772" width="8" style="849" customWidth="1"/>
    <col min="3773" max="3773" width="21.85546875" style="849" customWidth="1"/>
    <col min="3774" max="3774" width="23.5703125" style="849" customWidth="1"/>
    <col min="3775" max="3775" width="0" style="849" hidden="1" customWidth="1"/>
    <col min="3776" max="3776" width="7.7109375" style="849" customWidth="1"/>
    <col min="3777" max="3778" width="8.7109375" style="849"/>
    <col min="3779" max="3779" width="0" style="849" hidden="1" customWidth="1"/>
    <col min="3780" max="3780" width="8" style="849" customWidth="1"/>
    <col min="3781" max="3782" width="7.7109375" style="849" customWidth="1"/>
    <col min="3783" max="3784" width="0" style="849" hidden="1" customWidth="1"/>
    <col min="3785" max="3785" width="8" style="849" customWidth="1"/>
    <col min="3786" max="3788" width="7.7109375" style="849" customWidth="1"/>
    <col min="3789" max="3789" width="23.5703125" style="849" customWidth="1"/>
    <col min="3790" max="3790" width="7.7109375" style="849" customWidth="1"/>
    <col min="3791" max="3791" width="8" style="849" customWidth="1"/>
    <col min="3792" max="3792" width="0" style="849" hidden="1" customWidth="1"/>
    <col min="3793" max="3795" width="7.7109375" style="849" customWidth="1"/>
    <col min="3796" max="3796" width="8" style="849" customWidth="1"/>
    <col min="3797" max="3798" width="7.7109375" style="849" customWidth="1"/>
    <col min="3799" max="3799" width="0" style="849" hidden="1" customWidth="1"/>
    <col min="3800" max="3801" width="7.7109375" style="849" customWidth="1"/>
    <col min="3802" max="3802" width="8" style="849" customWidth="1"/>
    <col min="3803" max="3803" width="0" style="849" hidden="1" customWidth="1"/>
    <col min="3804" max="3805" width="7.7109375" style="849" customWidth="1"/>
    <col min="3806" max="3806" width="23.5703125" style="849" customWidth="1"/>
    <col min="3807" max="3807" width="0" style="849" hidden="1" customWidth="1"/>
    <col min="3808" max="3811" width="7.7109375" style="849" customWidth="1"/>
    <col min="3812" max="3812" width="8" style="849" customWidth="1"/>
    <col min="3813" max="3814" width="7.7109375" style="849" customWidth="1"/>
    <col min="3815" max="3815" width="0" style="849" hidden="1" customWidth="1"/>
    <col min="3816" max="3816" width="7.7109375" style="849" customWidth="1"/>
    <col min="3817" max="3817" width="8" style="849" customWidth="1"/>
    <col min="3818" max="3819" width="7.7109375" style="849" customWidth="1"/>
    <col min="3820" max="3820" width="0" style="849" hidden="1" customWidth="1"/>
    <col min="3821" max="3821" width="23.5703125" style="849" customWidth="1"/>
    <col min="3822" max="3822" width="0" style="849" hidden="1" customWidth="1"/>
    <col min="3823" max="3823" width="8" style="849" customWidth="1"/>
    <col min="3824" max="3825" width="7.7109375" style="849" customWidth="1"/>
    <col min="3826" max="3826" width="0" style="849" hidden="1" customWidth="1"/>
    <col min="3827" max="3829" width="7.7109375" style="849" customWidth="1"/>
    <col min="3830" max="3830" width="0" style="849" hidden="1" customWidth="1"/>
    <col min="3831" max="3831" width="7.7109375" style="849" customWidth="1"/>
    <col min="3832" max="3832" width="8" style="849" customWidth="1"/>
    <col min="3833" max="3833" width="7.7109375" style="849" customWidth="1"/>
    <col min="3834" max="3834" width="23.5703125" style="849" customWidth="1"/>
    <col min="3835" max="3835" width="8" style="849" customWidth="1"/>
    <col min="3836" max="3836" width="7.7109375" style="849" customWidth="1"/>
    <col min="3837" max="3837" width="0" style="849" hidden="1" customWidth="1"/>
    <col min="3838" max="3839" width="7.7109375" style="849" customWidth="1"/>
    <col min="3840" max="3840" width="8" style="849" customWidth="1"/>
    <col min="3841" max="3844" width="7.7109375" style="849" customWidth="1"/>
    <col min="3845" max="3845" width="0" style="849" hidden="1" customWidth="1"/>
    <col min="3846" max="3846" width="23.5703125" style="849" customWidth="1"/>
    <col min="3847" max="3995" width="8.7109375" style="849"/>
    <col min="3996" max="3996" width="4.7109375" style="849" customWidth="1"/>
    <col min="3997" max="3997" width="23.5703125" style="849" customWidth="1"/>
    <col min="3998" max="3998" width="0" style="849" hidden="1" customWidth="1"/>
    <col min="3999" max="3999" width="7.7109375" style="849" customWidth="1"/>
    <col min="4000" max="4000" width="0" style="849" hidden="1" customWidth="1"/>
    <col min="4001" max="4004" width="7.7109375" style="849" customWidth="1"/>
    <col min="4005" max="4005" width="0" style="849" hidden="1" customWidth="1"/>
    <col min="4006" max="4007" width="7.7109375" style="849" customWidth="1"/>
    <col min="4008" max="4008" width="0" style="849" hidden="1" customWidth="1"/>
    <col min="4009" max="4009" width="8" style="849" customWidth="1"/>
    <col min="4010" max="4011" width="7.7109375" style="849" customWidth="1"/>
    <col min="4012" max="4012" width="25.42578125" style="849" customWidth="1"/>
    <col min="4013" max="4013" width="0" style="849" hidden="1" customWidth="1"/>
    <col min="4014" max="4014" width="16" style="849" bestFit="1" customWidth="1"/>
    <col min="4015" max="4015" width="7.7109375" style="849" customWidth="1"/>
    <col min="4016" max="4017" width="8" style="849" customWidth="1"/>
    <col min="4018" max="4018" width="7.7109375" style="849" customWidth="1"/>
    <col min="4019" max="4019" width="10.5703125" style="849" customWidth="1"/>
    <col min="4020" max="4020" width="7.7109375" style="849" customWidth="1"/>
    <col min="4021" max="4021" width="10.5703125" style="849" customWidth="1"/>
    <col min="4022" max="4022" width="12.140625" style="849" bestFit="1" customWidth="1"/>
    <col min="4023" max="4023" width="7.7109375" style="849" customWidth="1"/>
    <col min="4024" max="4025" width="0" style="849" hidden="1" customWidth="1"/>
    <col min="4026" max="4026" width="7.7109375" style="849" customWidth="1"/>
    <col min="4027" max="4028" width="8" style="849" customWidth="1"/>
    <col min="4029" max="4029" width="21.85546875" style="849" customWidth="1"/>
    <col min="4030" max="4030" width="23.5703125" style="849" customWidth="1"/>
    <col min="4031" max="4031" width="0" style="849" hidden="1" customWidth="1"/>
    <col min="4032" max="4032" width="7.7109375" style="849" customWidth="1"/>
    <col min="4033" max="4034" width="8.7109375" style="849"/>
    <col min="4035" max="4035" width="0" style="849" hidden="1" customWidth="1"/>
    <col min="4036" max="4036" width="8" style="849" customWidth="1"/>
    <col min="4037" max="4038" width="7.7109375" style="849" customWidth="1"/>
    <col min="4039" max="4040" width="0" style="849" hidden="1" customWidth="1"/>
    <col min="4041" max="4041" width="8" style="849" customWidth="1"/>
    <col min="4042" max="4044" width="7.7109375" style="849" customWidth="1"/>
    <col min="4045" max="4045" width="23.5703125" style="849" customWidth="1"/>
    <col min="4046" max="4046" width="7.7109375" style="849" customWidth="1"/>
    <col min="4047" max="4047" width="8" style="849" customWidth="1"/>
    <col min="4048" max="4048" width="0" style="849" hidden="1" customWidth="1"/>
    <col min="4049" max="4051" width="7.7109375" style="849" customWidth="1"/>
    <col min="4052" max="4052" width="8" style="849" customWidth="1"/>
    <col min="4053" max="4054" width="7.7109375" style="849" customWidth="1"/>
    <col min="4055" max="4055" width="0" style="849" hidden="1" customWidth="1"/>
    <col min="4056" max="4057" width="7.7109375" style="849" customWidth="1"/>
    <col min="4058" max="4058" width="8" style="849" customWidth="1"/>
    <col min="4059" max="4059" width="0" style="849" hidden="1" customWidth="1"/>
    <col min="4060" max="4061" width="7.7109375" style="849" customWidth="1"/>
    <col min="4062" max="4062" width="23.5703125" style="849" customWidth="1"/>
    <col min="4063" max="4063" width="0" style="849" hidden="1" customWidth="1"/>
    <col min="4064" max="4067" width="7.7109375" style="849" customWidth="1"/>
    <col min="4068" max="4068" width="8" style="849" customWidth="1"/>
    <col min="4069" max="4070" width="7.7109375" style="849" customWidth="1"/>
    <col min="4071" max="4071" width="0" style="849" hidden="1" customWidth="1"/>
    <col min="4072" max="4072" width="7.7109375" style="849" customWidth="1"/>
    <col min="4073" max="4073" width="8" style="849" customWidth="1"/>
    <col min="4074" max="4075" width="7.7109375" style="849" customWidth="1"/>
    <col min="4076" max="4076" width="0" style="849" hidden="1" customWidth="1"/>
    <col min="4077" max="4077" width="23.5703125" style="849" customWidth="1"/>
    <col min="4078" max="4078" width="0" style="849" hidden="1" customWidth="1"/>
    <col min="4079" max="4079" width="8" style="849" customWidth="1"/>
    <col min="4080" max="4081" width="7.7109375" style="849" customWidth="1"/>
    <col min="4082" max="4082" width="0" style="849" hidden="1" customWidth="1"/>
    <col min="4083" max="4085" width="7.7109375" style="849" customWidth="1"/>
    <col min="4086" max="4086" width="0" style="849" hidden="1" customWidth="1"/>
    <col min="4087" max="4087" width="7.7109375" style="849" customWidth="1"/>
    <col min="4088" max="4088" width="8" style="849" customWidth="1"/>
    <col min="4089" max="4089" width="7.7109375" style="849" customWidth="1"/>
    <col min="4090" max="4090" width="23.5703125" style="849" customWidth="1"/>
    <col min="4091" max="4091" width="8" style="849" customWidth="1"/>
    <col min="4092" max="4092" width="7.7109375" style="849" customWidth="1"/>
    <col min="4093" max="4093" width="0" style="849" hidden="1" customWidth="1"/>
    <col min="4094" max="4095" width="7.7109375" style="849" customWidth="1"/>
    <col min="4096" max="4096" width="8" style="849" customWidth="1"/>
    <col min="4097" max="4100" width="7.7109375" style="849" customWidth="1"/>
    <col min="4101" max="4101" width="0" style="849" hidden="1" customWidth="1"/>
    <col min="4102" max="4102" width="23.5703125" style="849" customWidth="1"/>
    <col min="4103" max="4251" width="8.7109375" style="849"/>
    <col min="4252" max="4252" width="4.7109375" style="849" customWidth="1"/>
    <col min="4253" max="4253" width="23.5703125" style="849" customWidth="1"/>
    <col min="4254" max="4254" width="0" style="849" hidden="1" customWidth="1"/>
    <col min="4255" max="4255" width="7.7109375" style="849" customWidth="1"/>
    <col min="4256" max="4256" width="0" style="849" hidden="1" customWidth="1"/>
    <col min="4257" max="4260" width="7.7109375" style="849" customWidth="1"/>
    <col min="4261" max="4261" width="0" style="849" hidden="1" customWidth="1"/>
    <col min="4262" max="4263" width="7.7109375" style="849" customWidth="1"/>
    <col min="4264" max="4264" width="0" style="849" hidden="1" customWidth="1"/>
    <col min="4265" max="4265" width="8" style="849" customWidth="1"/>
    <col min="4266" max="4267" width="7.7109375" style="849" customWidth="1"/>
    <col min="4268" max="4268" width="25.42578125" style="849" customWidth="1"/>
    <col min="4269" max="4269" width="0" style="849" hidden="1" customWidth="1"/>
    <col min="4270" max="4270" width="16" style="849" bestFit="1" customWidth="1"/>
    <col min="4271" max="4271" width="7.7109375" style="849" customWidth="1"/>
    <col min="4272" max="4273" width="8" style="849" customWidth="1"/>
    <col min="4274" max="4274" width="7.7109375" style="849" customWidth="1"/>
    <col min="4275" max="4275" width="10.5703125" style="849" customWidth="1"/>
    <col min="4276" max="4276" width="7.7109375" style="849" customWidth="1"/>
    <col min="4277" max="4277" width="10.5703125" style="849" customWidth="1"/>
    <col min="4278" max="4278" width="12.140625" style="849" bestFit="1" customWidth="1"/>
    <col min="4279" max="4279" width="7.7109375" style="849" customWidth="1"/>
    <col min="4280" max="4281" width="0" style="849" hidden="1" customWidth="1"/>
    <col min="4282" max="4282" width="7.7109375" style="849" customWidth="1"/>
    <col min="4283" max="4284" width="8" style="849" customWidth="1"/>
    <col min="4285" max="4285" width="21.85546875" style="849" customWidth="1"/>
    <col min="4286" max="4286" width="23.5703125" style="849" customWidth="1"/>
    <col min="4287" max="4287" width="0" style="849" hidden="1" customWidth="1"/>
    <col min="4288" max="4288" width="7.7109375" style="849" customWidth="1"/>
    <col min="4289" max="4290" width="8.7109375" style="849"/>
    <col min="4291" max="4291" width="0" style="849" hidden="1" customWidth="1"/>
    <col min="4292" max="4292" width="8" style="849" customWidth="1"/>
    <col min="4293" max="4294" width="7.7109375" style="849" customWidth="1"/>
    <col min="4295" max="4296" width="0" style="849" hidden="1" customWidth="1"/>
    <col min="4297" max="4297" width="8" style="849" customWidth="1"/>
    <col min="4298" max="4300" width="7.7109375" style="849" customWidth="1"/>
    <col min="4301" max="4301" width="23.5703125" style="849" customWidth="1"/>
    <col min="4302" max="4302" width="7.7109375" style="849" customWidth="1"/>
    <col min="4303" max="4303" width="8" style="849" customWidth="1"/>
    <col min="4304" max="4304" width="0" style="849" hidden="1" customWidth="1"/>
    <col min="4305" max="4307" width="7.7109375" style="849" customWidth="1"/>
    <col min="4308" max="4308" width="8" style="849" customWidth="1"/>
    <col min="4309" max="4310" width="7.7109375" style="849" customWidth="1"/>
    <col min="4311" max="4311" width="0" style="849" hidden="1" customWidth="1"/>
    <col min="4312" max="4313" width="7.7109375" style="849" customWidth="1"/>
    <col min="4314" max="4314" width="8" style="849" customWidth="1"/>
    <col min="4315" max="4315" width="0" style="849" hidden="1" customWidth="1"/>
    <col min="4316" max="4317" width="7.7109375" style="849" customWidth="1"/>
    <col min="4318" max="4318" width="23.5703125" style="849" customWidth="1"/>
    <col min="4319" max="4319" width="0" style="849" hidden="1" customWidth="1"/>
    <col min="4320" max="4323" width="7.7109375" style="849" customWidth="1"/>
    <col min="4324" max="4324" width="8" style="849" customWidth="1"/>
    <col min="4325" max="4326" width="7.7109375" style="849" customWidth="1"/>
    <col min="4327" max="4327" width="0" style="849" hidden="1" customWidth="1"/>
    <col min="4328" max="4328" width="7.7109375" style="849" customWidth="1"/>
    <col min="4329" max="4329" width="8" style="849" customWidth="1"/>
    <col min="4330" max="4331" width="7.7109375" style="849" customWidth="1"/>
    <col min="4332" max="4332" width="0" style="849" hidden="1" customWidth="1"/>
    <col min="4333" max="4333" width="23.5703125" style="849" customWidth="1"/>
    <col min="4334" max="4334" width="0" style="849" hidden="1" customWidth="1"/>
    <col min="4335" max="4335" width="8" style="849" customWidth="1"/>
    <col min="4336" max="4337" width="7.7109375" style="849" customWidth="1"/>
    <col min="4338" max="4338" width="0" style="849" hidden="1" customWidth="1"/>
    <col min="4339" max="4341" width="7.7109375" style="849" customWidth="1"/>
    <col min="4342" max="4342" width="0" style="849" hidden="1" customWidth="1"/>
    <col min="4343" max="4343" width="7.7109375" style="849" customWidth="1"/>
    <col min="4344" max="4344" width="8" style="849" customWidth="1"/>
    <col min="4345" max="4345" width="7.7109375" style="849" customWidth="1"/>
    <col min="4346" max="4346" width="23.5703125" style="849" customWidth="1"/>
    <col min="4347" max="4347" width="8" style="849" customWidth="1"/>
    <col min="4348" max="4348" width="7.7109375" style="849" customWidth="1"/>
    <col min="4349" max="4349" width="0" style="849" hidden="1" customWidth="1"/>
    <col min="4350" max="4351" width="7.7109375" style="849" customWidth="1"/>
    <col min="4352" max="4352" width="8" style="849" customWidth="1"/>
    <col min="4353" max="4356" width="7.7109375" style="849" customWidth="1"/>
    <col min="4357" max="4357" width="0" style="849" hidden="1" customWidth="1"/>
    <col min="4358" max="4358" width="23.5703125" style="849" customWidth="1"/>
    <col min="4359" max="4507" width="8.7109375" style="849"/>
    <col min="4508" max="4508" width="4.7109375" style="849" customWidth="1"/>
    <col min="4509" max="4509" width="23.5703125" style="849" customWidth="1"/>
    <col min="4510" max="4510" width="0" style="849" hidden="1" customWidth="1"/>
    <col min="4511" max="4511" width="7.7109375" style="849" customWidth="1"/>
    <col min="4512" max="4512" width="0" style="849" hidden="1" customWidth="1"/>
    <col min="4513" max="4516" width="7.7109375" style="849" customWidth="1"/>
    <col min="4517" max="4517" width="0" style="849" hidden="1" customWidth="1"/>
    <col min="4518" max="4519" width="7.7109375" style="849" customWidth="1"/>
    <col min="4520" max="4520" width="0" style="849" hidden="1" customWidth="1"/>
    <col min="4521" max="4521" width="8" style="849" customWidth="1"/>
    <col min="4522" max="4523" width="7.7109375" style="849" customWidth="1"/>
    <col min="4524" max="4524" width="25.42578125" style="849" customWidth="1"/>
    <col min="4525" max="4525" width="0" style="849" hidden="1" customWidth="1"/>
    <col min="4526" max="4526" width="16" style="849" bestFit="1" customWidth="1"/>
    <col min="4527" max="4527" width="7.7109375" style="849" customWidth="1"/>
    <col min="4528" max="4529" width="8" style="849" customWidth="1"/>
    <col min="4530" max="4530" width="7.7109375" style="849" customWidth="1"/>
    <col min="4531" max="4531" width="10.5703125" style="849" customWidth="1"/>
    <col min="4532" max="4532" width="7.7109375" style="849" customWidth="1"/>
    <col min="4533" max="4533" width="10.5703125" style="849" customWidth="1"/>
    <col min="4534" max="4534" width="12.140625" style="849" bestFit="1" customWidth="1"/>
    <col min="4535" max="4535" width="7.7109375" style="849" customWidth="1"/>
    <col min="4536" max="4537" width="0" style="849" hidden="1" customWidth="1"/>
    <col min="4538" max="4538" width="7.7109375" style="849" customWidth="1"/>
    <col min="4539" max="4540" width="8" style="849" customWidth="1"/>
    <col min="4541" max="4541" width="21.85546875" style="849" customWidth="1"/>
    <col min="4542" max="4542" width="23.5703125" style="849" customWidth="1"/>
    <col min="4543" max="4543" width="0" style="849" hidden="1" customWidth="1"/>
    <col min="4544" max="4544" width="7.7109375" style="849" customWidth="1"/>
    <col min="4545" max="4546" width="8.7109375" style="849"/>
    <col min="4547" max="4547" width="0" style="849" hidden="1" customWidth="1"/>
    <col min="4548" max="4548" width="8" style="849" customWidth="1"/>
    <col min="4549" max="4550" width="7.7109375" style="849" customWidth="1"/>
    <col min="4551" max="4552" width="0" style="849" hidden="1" customWidth="1"/>
    <col min="4553" max="4553" width="8" style="849" customWidth="1"/>
    <col min="4554" max="4556" width="7.7109375" style="849" customWidth="1"/>
    <col min="4557" max="4557" width="23.5703125" style="849" customWidth="1"/>
    <col min="4558" max="4558" width="7.7109375" style="849" customWidth="1"/>
    <col min="4559" max="4559" width="8" style="849" customWidth="1"/>
    <col min="4560" max="4560" width="0" style="849" hidden="1" customWidth="1"/>
    <col min="4561" max="4563" width="7.7109375" style="849" customWidth="1"/>
    <col min="4564" max="4564" width="8" style="849" customWidth="1"/>
    <col min="4565" max="4566" width="7.7109375" style="849" customWidth="1"/>
    <col min="4567" max="4567" width="0" style="849" hidden="1" customWidth="1"/>
    <col min="4568" max="4569" width="7.7109375" style="849" customWidth="1"/>
    <col min="4570" max="4570" width="8" style="849" customWidth="1"/>
    <col min="4571" max="4571" width="0" style="849" hidden="1" customWidth="1"/>
    <col min="4572" max="4573" width="7.7109375" style="849" customWidth="1"/>
    <col min="4574" max="4574" width="23.5703125" style="849" customWidth="1"/>
    <col min="4575" max="4575" width="0" style="849" hidden="1" customWidth="1"/>
    <col min="4576" max="4579" width="7.7109375" style="849" customWidth="1"/>
    <col min="4580" max="4580" width="8" style="849" customWidth="1"/>
    <col min="4581" max="4582" width="7.7109375" style="849" customWidth="1"/>
    <col min="4583" max="4583" width="0" style="849" hidden="1" customWidth="1"/>
    <col min="4584" max="4584" width="7.7109375" style="849" customWidth="1"/>
    <col min="4585" max="4585" width="8" style="849" customWidth="1"/>
    <col min="4586" max="4587" width="7.7109375" style="849" customWidth="1"/>
    <col min="4588" max="4588" width="0" style="849" hidden="1" customWidth="1"/>
    <col min="4589" max="4589" width="23.5703125" style="849" customWidth="1"/>
    <col min="4590" max="4590" width="0" style="849" hidden="1" customWidth="1"/>
    <col min="4591" max="4591" width="8" style="849" customWidth="1"/>
    <col min="4592" max="4593" width="7.7109375" style="849" customWidth="1"/>
    <col min="4594" max="4594" width="0" style="849" hidden="1" customWidth="1"/>
    <col min="4595" max="4597" width="7.7109375" style="849" customWidth="1"/>
    <col min="4598" max="4598" width="0" style="849" hidden="1" customWidth="1"/>
    <col min="4599" max="4599" width="7.7109375" style="849" customWidth="1"/>
    <col min="4600" max="4600" width="8" style="849" customWidth="1"/>
    <col min="4601" max="4601" width="7.7109375" style="849" customWidth="1"/>
    <col min="4602" max="4602" width="23.5703125" style="849" customWidth="1"/>
    <col min="4603" max="4603" width="8" style="849" customWidth="1"/>
    <col min="4604" max="4604" width="7.7109375" style="849" customWidth="1"/>
    <col min="4605" max="4605" width="0" style="849" hidden="1" customWidth="1"/>
    <col min="4606" max="4607" width="7.7109375" style="849" customWidth="1"/>
    <col min="4608" max="4608" width="8" style="849" customWidth="1"/>
    <col min="4609" max="4612" width="7.7109375" style="849" customWidth="1"/>
    <col min="4613" max="4613" width="0" style="849" hidden="1" customWidth="1"/>
    <col min="4614" max="4614" width="23.5703125" style="849" customWidth="1"/>
    <col min="4615" max="4763" width="8.7109375" style="849"/>
    <col min="4764" max="4764" width="4.7109375" style="849" customWidth="1"/>
    <col min="4765" max="4765" width="23.5703125" style="849" customWidth="1"/>
    <col min="4766" max="4766" width="0" style="849" hidden="1" customWidth="1"/>
    <col min="4767" max="4767" width="7.7109375" style="849" customWidth="1"/>
    <col min="4768" max="4768" width="0" style="849" hidden="1" customWidth="1"/>
    <col min="4769" max="4772" width="7.7109375" style="849" customWidth="1"/>
    <col min="4773" max="4773" width="0" style="849" hidden="1" customWidth="1"/>
    <col min="4774" max="4775" width="7.7109375" style="849" customWidth="1"/>
    <col min="4776" max="4776" width="0" style="849" hidden="1" customWidth="1"/>
    <col min="4777" max="4777" width="8" style="849" customWidth="1"/>
    <col min="4778" max="4779" width="7.7109375" style="849" customWidth="1"/>
    <col min="4780" max="4780" width="25.42578125" style="849" customWidth="1"/>
    <col min="4781" max="4781" width="0" style="849" hidden="1" customWidth="1"/>
    <col min="4782" max="4782" width="16" style="849" bestFit="1" customWidth="1"/>
    <col min="4783" max="4783" width="7.7109375" style="849" customWidth="1"/>
    <col min="4784" max="4785" width="8" style="849" customWidth="1"/>
    <col min="4786" max="4786" width="7.7109375" style="849" customWidth="1"/>
    <col min="4787" max="4787" width="10.5703125" style="849" customWidth="1"/>
    <col min="4788" max="4788" width="7.7109375" style="849" customWidth="1"/>
    <col min="4789" max="4789" width="10.5703125" style="849" customWidth="1"/>
    <col min="4790" max="4790" width="12.140625" style="849" bestFit="1" customWidth="1"/>
    <col min="4791" max="4791" width="7.7109375" style="849" customWidth="1"/>
    <col min="4792" max="4793" width="0" style="849" hidden="1" customWidth="1"/>
    <col min="4794" max="4794" width="7.7109375" style="849" customWidth="1"/>
    <col min="4795" max="4796" width="8" style="849" customWidth="1"/>
    <col min="4797" max="4797" width="21.85546875" style="849" customWidth="1"/>
    <col min="4798" max="4798" width="23.5703125" style="849" customWidth="1"/>
    <col min="4799" max="4799" width="0" style="849" hidden="1" customWidth="1"/>
    <col min="4800" max="4800" width="7.7109375" style="849" customWidth="1"/>
    <col min="4801" max="4802" width="8.7109375" style="849"/>
    <col min="4803" max="4803" width="0" style="849" hidden="1" customWidth="1"/>
    <col min="4804" max="4804" width="8" style="849" customWidth="1"/>
    <col min="4805" max="4806" width="7.7109375" style="849" customWidth="1"/>
    <col min="4807" max="4808" width="0" style="849" hidden="1" customWidth="1"/>
    <col min="4809" max="4809" width="8" style="849" customWidth="1"/>
    <col min="4810" max="4812" width="7.7109375" style="849" customWidth="1"/>
    <col min="4813" max="4813" width="23.5703125" style="849" customWidth="1"/>
    <col min="4814" max="4814" width="7.7109375" style="849" customWidth="1"/>
    <col min="4815" max="4815" width="8" style="849" customWidth="1"/>
    <col min="4816" max="4816" width="0" style="849" hidden="1" customWidth="1"/>
    <col min="4817" max="4819" width="7.7109375" style="849" customWidth="1"/>
    <col min="4820" max="4820" width="8" style="849" customWidth="1"/>
    <col min="4821" max="4822" width="7.7109375" style="849" customWidth="1"/>
    <col min="4823" max="4823" width="0" style="849" hidden="1" customWidth="1"/>
    <col min="4824" max="4825" width="7.7109375" style="849" customWidth="1"/>
    <col min="4826" max="4826" width="8" style="849" customWidth="1"/>
    <col min="4827" max="4827" width="0" style="849" hidden="1" customWidth="1"/>
    <col min="4828" max="4829" width="7.7109375" style="849" customWidth="1"/>
    <col min="4830" max="4830" width="23.5703125" style="849" customWidth="1"/>
    <col min="4831" max="4831" width="0" style="849" hidden="1" customWidth="1"/>
    <col min="4832" max="4835" width="7.7109375" style="849" customWidth="1"/>
    <col min="4836" max="4836" width="8" style="849" customWidth="1"/>
    <col min="4837" max="4838" width="7.7109375" style="849" customWidth="1"/>
    <col min="4839" max="4839" width="0" style="849" hidden="1" customWidth="1"/>
    <col min="4840" max="4840" width="7.7109375" style="849" customWidth="1"/>
    <col min="4841" max="4841" width="8" style="849" customWidth="1"/>
    <col min="4842" max="4843" width="7.7109375" style="849" customWidth="1"/>
    <col min="4844" max="4844" width="0" style="849" hidden="1" customWidth="1"/>
    <col min="4845" max="4845" width="23.5703125" style="849" customWidth="1"/>
    <col min="4846" max="4846" width="0" style="849" hidden="1" customWidth="1"/>
    <col min="4847" max="4847" width="8" style="849" customWidth="1"/>
    <col min="4848" max="4849" width="7.7109375" style="849" customWidth="1"/>
    <col min="4850" max="4850" width="0" style="849" hidden="1" customWidth="1"/>
    <col min="4851" max="4853" width="7.7109375" style="849" customWidth="1"/>
    <col min="4854" max="4854" width="0" style="849" hidden="1" customWidth="1"/>
    <col min="4855" max="4855" width="7.7109375" style="849" customWidth="1"/>
    <col min="4856" max="4856" width="8" style="849" customWidth="1"/>
    <col min="4857" max="4857" width="7.7109375" style="849" customWidth="1"/>
    <col min="4858" max="4858" width="23.5703125" style="849" customWidth="1"/>
    <col min="4859" max="4859" width="8" style="849" customWidth="1"/>
    <col min="4860" max="4860" width="7.7109375" style="849" customWidth="1"/>
    <col min="4861" max="4861" width="0" style="849" hidden="1" customWidth="1"/>
    <col min="4862" max="4863" width="7.7109375" style="849" customWidth="1"/>
    <col min="4864" max="4864" width="8" style="849" customWidth="1"/>
    <col min="4865" max="4868" width="7.7109375" style="849" customWidth="1"/>
    <col min="4869" max="4869" width="0" style="849" hidden="1" customWidth="1"/>
    <col min="4870" max="4870" width="23.5703125" style="849" customWidth="1"/>
    <col min="4871" max="5019" width="8.7109375" style="849"/>
    <col min="5020" max="5020" width="4.7109375" style="849" customWidth="1"/>
    <col min="5021" max="5021" width="23.5703125" style="849" customWidth="1"/>
    <col min="5022" max="5022" width="0" style="849" hidden="1" customWidth="1"/>
    <col min="5023" max="5023" width="7.7109375" style="849" customWidth="1"/>
    <col min="5024" max="5024" width="0" style="849" hidden="1" customWidth="1"/>
    <col min="5025" max="5028" width="7.7109375" style="849" customWidth="1"/>
    <col min="5029" max="5029" width="0" style="849" hidden="1" customWidth="1"/>
    <col min="5030" max="5031" width="7.7109375" style="849" customWidth="1"/>
    <col min="5032" max="5032" width="0" style="849" hidden="1" customWidth="1"/>
    <col min="5033" max="5033" width="8" style="849" customWidth="1"/>
    <col min="5034" max="5035" width="7.7109375" style="849" customWidth="1"/>
    <col min="5036" max="5036" width="25.42578125" style="849" customWidth="1"/>
    <col min="5037" max="5037" width="0" style="849" hidden="1" customWidth="1"/>
    <col min="5038" max="5038" width="16" style="849" bestFit="1" customWidth="1"/>
    <col min="5039" max="5039" width="7.7109375" style="849" customWidth="1"/>
    <col min="5040" max="5041" width="8" style="849" customWidth="1"/>
    <col min="5042" max="5042" width="7.7109375" style="849" customWidth="1"/>
    <col min="5043" max="5043" width="10.5703125" style="849" customWidth="1"/>
    <col min="5044" max="5044" width="7.7109375" style="849" customWidth="1"/>
    <col min="5045" max="5045" width="10.5703125" style="849" customWidth="1"/>
    <col min="5046" max="5046" width="12.140625" style="849" bestFit="1" customWidth="1"/>
    <col min="5047" max="5047" width="7.7109375" style="849" customWidth="1"/>
    <col min="5048" max="5049" width="0" style="849" hidden="1" customWidth="1"/>
    <col min="5050" max="5050" width="7.7109375" style="849" customWidth="1"/>
    <col min="5051" max="5052" width="8" style="849" customWidth="1"/>
    <col min="5053" max="5053" width="21.85546875" style="849" customWidth="1"/>
    <col min="5054" max="5054" width="23.5703125" style="849" customWidth="1"/>
    <col min="5055" max="5055" width="0" style="849" hidden="1" customWidth="1"/>
    <col min="5056" max="5056" width="7.7109375" style="849" customWidth="1"/>
    <col min="5057" max="5058" width="8.7109375" style="849"/>
    <col min="5059" max="5059" width="0" style="849" hidden="1" customWidth="1"/>
    <col min="5060" max="5060" width="8" style="849" customWidth="1"/>
    <col min="5061" max="5062" width="7.7109375" style="849" customWidth="1"/>
    <col min="5063" max="5064" width="0" style="849" hidden="1" customWidth="1"/>
    <col min="5065" max="5065" width="8" style="849" customWidth="1"/>
    <col min="5066" max="5068" width="7.7109375" style="849" customWidth="1"/>
    <col min="5069" max="5069" width="23.5703125" style="849" customWidth="1"/>
    <col min="5070" max="5070" width="7.7109375" style="849" customWidth="1"/>
    <col min="5071" max="5071" width="8" style="849" customWidth="1"/>
    <col min="5072" max="5072" width="0" style="849" hidden="1" customWidth="1"/>
    <col min="5073" max="5075" width="7.7109375" style="849" customWidth="1"/>
    <col min="5076" max="5076" width="8" style="849" customWidth="1"/>
    <col min="5077" max="5078" width="7.7109375" style="849" customWidth="1"/>
    <col min="5079" max="5079" width="0" style="849" hidden="1" customWidth="1"/>
    <col min="5080" max="5081" width="7.7109375" style="849" customWidth="1"/>
    <col min="5082" max="5082" width="8" style="849" customWidth="1"/>
    <col min="5083" max="5083" width="0" style="849" hidden="1" customWidth="1"/>
    <col min="5084" max="5085" width="7.7109375" style="849" customWidth="1"/>
    <col min="5086" max="5086" width="23.5703125" style="849" customWidth="1"/>
    <col min="5087" max="5087" width="0" style="849" hidden="1" customWidth="1"/>
    <col min="5088" max="5091" width="7.7109375" style="849" customWidth="1"/>
    <col min="5092" max="5092" width="8" style="849" customWidth="1"/>
    <col min="5093" max="5094" width="7.7109375" style="849" customWidth="1"/>
    <col min="5095" max="5095" width="0" style="849" hidden="1" customWidth="1"/>
    <col min="5096" max="5096" width="7.7109375" style="849" customWidth="1"/>
    <col min="5097" max="5097" width="8" style="849" customWidth="1"/>
    <col min="5098" max="5099" width="7.7109375" style="849" customWidth="1"/>
    <col min="5100" max="5100" width="0" style="849" hidden="1" customWidth="1"/>
    <col min="5101" max="5101" width="23.5703125" style="849" customWidth="1"/>
    <col min="5102" max="5102" width="0" style="849" hidden="1" customWidth="1"/>
    <col min="5103" max="5103" width="8" style="849" customWidth="1"/>
    <col min="5104" max="5105" width="7.7109375" style="849" customWidth="1"/>
    <col min="5106" max="5106" width="0" style="849" hidden="1" customWidth="1"/>
    <col min="5107" max="5109" width="7.7109375" style="849" customWidth="1"/>
    <col min="5110" max="5110" width="0" style="849" hidden="1" customWidth="1"/>
    <col min="5111" max="5111" width="7.7109375" style="849" customWidth="1"/>
    <col min="5112" max="5112" width="8" style="849" customWidth="1"/>
    <col min="5113" max="5113" width="7.7109375" style="849" customWidth="1"/>
    <col min="5114" max="5114" width="23.5703125" style="849" customWidth="1"/>
    <col min="5115" max="5115" width="8" style="849" customWidth="1"/>
    <col min="5116" max="5116" width="7.7109375" style="849" customWidth="1"/>
    <col min="5117" max="5117" width="0" style="849" hidden="1" customWidth="1"/>
    <col min="5118" max="5119" width="7.7109375" style="849" customWidth="1"/>
    <col min="5120" max="5120" width="8" style="849" customWidth="1"/>
    <col min="5121" max="5124" width="7.7109375" style="849" customWidth="1"/>
    <col min="5125" max="5125" width="0" style="849" hidden="1" customWidth="1"/>
    <col min="5126" max="5126" width="23.5703125" style="849" customWidth="1"/>
    <col min="5127" max="5275" width="8.7109375" style="849"/>
    <col min="5276" max="5276" width="4.7109375" style="849" customWidth="1"/>
    <col min="5277" max="5277" width="23.5703125" style="849" customWidth="1"/>
    <col min="5278" max="5278" width="0" style="849" hidden="1" customWidth="1"/>
    <col min="5279" max="5279" width="7.7109375" style="849" customWidth="1"/>
    <col min="5280" max="5280" width="0" style="849" hidden="1" customWidth="1"/>
    <col min="5281" max="5284" width="7.7109375" style="849" customWidth="1"/>
    <col min="5285" max="5285" width="0" style="849" hidden="1" customWidth="1"/>
    <col min="5286" max="5287" width="7.7109375" style="849" customWidth="1"/>
    <col min="5288" max="5288" width="0" style="849" hidden="1" customWidth="1"/>
    <col min="5289" max="5289" width="8" style="849" customWidth="1"/>
    <col min="5290" max="5291" width="7.7109375" style="849" customWidth="1"/>
    <col min="5292" max="5292" width="25.42578125" style="849" customWidth="1"/>
    <col min="5293" max="5293" width="0" style="849" hidden="1" customWidth="1"/>
    <col min="5294" max="5294" width="16" style="849" bestFit="1" customWidth="1"/>
    <col min="5295" max="5295" width="7.7109375" style="849" customWidth="1"/>
    <col min="5296" max="5297" width="8" style="849" customWidth="1"/>
    <col min="5298" max="5298" width="7.7109375" style="849" customWidth="1"/>
    <col min="5299" max="5299" width="10.5703125" style="849" customWidth="1"/>
    <col min="5300" max="5300" width="7.7109375" style="849" customWidth="1"/>
    <col min="5301" max="5301" width="10.5703125" style="849" customWidth="1"/>
    <col min="5302" max="5302" width="12.140625" style="849" bestFit="1" customWidth="1"/>
    <col min="5303" max="5303" width="7.7109375" style="849" customWidth="1"/>
    <col min="5304" max="5305" width="0" style="849" hidden="1" customWidth="1"/>
    <col min="5306" max="5306" width="7.7109375" style="849" customWidth="1"/>
    <col min="5307" max="5308" width="8" style="849" customWidth="1"/>
    <col min="5309" max="5309" width="21.85546875" style="849" customWidth="1"/>
    <col min="5310" max="5310" width="23.5703125" style="849" customWidth="1"/>
    <col min="5311" max="5311" width="0" style="849" hidden="1" customWidth="1"/>
    <col min="5312" max="5312" width="7.7109375" style="849" customWidth="1"/>
    <col min="5313" max="5314" width="8.7109375" style="849"/>
    <col min="5315" max="5315" width="0" style="849" hidden="1" customWidth="1"/>
    <col min="5316" max="5316" width="8" style="849" customWidth="1"/>
    <col min="5317" max="5318" width="7.7109375" style="849" customWidth="1"/>
    <col min="5319" max="5320" width="0" style="849" hidden="1" customWidth="1"/>
    <col min="5321" max="5321" width="8" style="849" customWidth="1"/>
    <col min="5322" max="5324" width="7.7109375" style="849" customWidth="1"/>
    <col min="5325" max="5325" width="23.5703125" style="849" customWidth="1"/>
    <col min="5326" max="5326" width="7.7109375" style="849" customWidth="1"/>
    <col min="5327" max="5327" width="8" style="849" customWidth="1"/>
    <col min="5328" max="5328" width="0" style="849" hidden="1" customWidth="1"/>
    <col min="5329" max="5331" width="7.7109375" style="849" customWidth="1"/>
    <col min="5332" max="5332" width="8" style="849" customWidth="1"/>
    <col min="5333" max="5334" width="7.7109375" style="849" customWidth="1"/>
    <col min="5335" max="5335" width="0" style="849" hidden="1" customWidth="1"/>
    <col min="5336" max="5337" width="7.7109375" style="849" customWidth="1"/>
    <col min="5338" max="5338" width="8" style="849" customWidth="1"/>
    <col min="5339" max="5339" width="0" style="849" hidden="1" customWidth="1"/>
    <col min="5340" max="5341" width="7.7109375" style="849" customWidth="1"/>
    <col min="5342" max="5342" width="23.5703125" style="849" customWidth="1"/>
    <col min="5343" max="5343" width="0" style="849" hidden="1" customWidth="1"/>
    <col min="5344" max="5347" width="7.7109375" style="849" customWidth="1"/>
    <col min="5348" max="5348" width="8" style="849" customWidth="1"/>
    <col min="5349" max="5350" width="7.7109375" style="849" customWidth="1"/>
    <col min="5351" max="5351" width="0" style="849" hidden="1" customWidth="1"/>
    <col min="5352" max="5352" width="7.7109375" style="849" customWidth="1"/>
    <col min="5353" max="5353" width="8" style="849" customWidth="1"/>
    <col min="5354" max="5355" width="7.7109375" style="849" customWidth="1"/>
    <col min="5356" max="5356" width="0" style="849" hidden="1" customWidth="1"/>
    <col min="5357" max="5357" width="23.5703125" style="849" customWidth="1"/>
    <col min="5358" max="5358" width="0" style="849" hidden="1" customWidth="1"/>
    <col min="5359" max="5359" width="8" style="849" customWidth="1"/>
    <col min="5360" max="5361" width="7.7109375" style="849" customWidth="1"/>
    <col min="5362" max="5362" width="0" style="849" hidden="1" customWidth="1"/>
    <col min="5363" max="5365" width="7.7109375" style="849" customWidth="1"/>
    <col min="5366" max="5366" width="0" style="849" hidden="1" customWidth="1"/>
    <col min="5367" max="5367" width="7.7109375" style="849" customWidth="1"/>
    <col min="5368" max="5368" width="8" style="849" customWidth="1"/>
    <col min="5369" max="5369" width="7.7109375" style="849" customWidth="1"/>
    <col min="5370" max="5370" width="23.5703125" style="849" customWidth="1"/>
    <col min="5371" max="5371" width="8" style="849" customWidth="1"/>
    <col min="5372" max="5372" width="7.7109375" style="849" customWidth="1"/>
    <col min="5373" max="5373" width="0" style="849" hidden="1" customWidth="1"/>
    <col min="5374" max="5375" width="7.7109375" style="849" customWidth="1"/>
    <col min="5376" max="5376" width="8" style="849" customWidth="1"/>
    <col min="5377" max="5380" width="7.7109375" style="849" customWidth="1"/>
    <col min="5381" max="5381" width="0" style="849" hidden="1" customWidth="1"/>
    <col min="5382" max="5382" width="23.5703125" style="849" customWidth="1"/>
    <col min="5383" max="5531" width="8.7109375" style="849"/>
    <col min="5532" max="5532" width="4.7109375" style="849" customWidth="1"/>
    <col min="5533" max="5533" width="23.5703125" style="849" customWidth="1"/>
    <col min="5534" max="5534" width="0" style="849" hidden="1" customWidth="1"/>
    <col min="5535" max="5535" width="7.7109375" style="849" customWidth="1"/>
    <col min="5536" max="5536" width="0" style="849" hidden="1" customWidth="1"/>
    <col min="5537" max="5540" width="7.7109375" style="849" customWidth="1"/>
    <col min="5541" max="5541" width="0" style="849" hidden="1" customWidth="1"/>
    <col min="5542" max="5543" width="7.7109375" style="849" customWidth="1"/>
    <col min="5544" max="5544" width="0" style="849" hidden="1" customWidth="1"/>
    <col min="5545" max="5545" width="8" style="849" customWidth="1"/>
    <col min="5546" max="5547" width="7.7109375" style="849" customWidth="1"/>
    <col min="5548" max="5548" width="25.42578125" style="849" customWidth="1"/>
    <col min="5549" max="5549" width="0" style="849" hidden="1" customWidth="1"/>
    <col min="5550" max="5550" width="16" style="849" bestFit="1" customWidth="1"/>
    <col min="5551" max="5551" width="7.7109375" style="849" customWidth="1"/>
    <col min="5552" max="5553" width="8" style="849" customWidth="1"/>
    <col min="5554" max="5554" width="7.7109375" style="849" customWidth="1"/>
    <col min="5555" max="5555" width="10.5703125" style="849" customWidth="1"/>
    <col min="5556" max="5556" width="7.7109375" style="849" customWidth="1"/>
    <col min="5557" max="5557" width="10.5703125" style="849" customWidth="1"/>
    <col min="5558" max="5558" width="12.140625" style="849" bestFit="1" customWidth="1"/>
    <col min="5559" max="5559" width="7.7109375" style="849" customWidth="1"/>
    <col min="5560" max="5561" width="0" style="849" hidden="1" customWidth="1"/>
    <col min="5562" max="5562" width="7.7109375" style="849" customWidth="1"/>
    <col min="5563" max="5564" width="8" style="849" customWidth="1"/>
    <col min="5565" max="5565" width="21.85546875" style="849" customWidth="1"/>
    <col min="5566" max="5566" width="23.5703125" style="849" customWidth="1"/>
    <col min="5567" max="5567" width="0" style="849" hidden="1" customWidth="1"/>
    <col min="5568" max="5568" width="7.7109375" style="849" customWidth="1"/>
    <col min="5569" max="5570" width="8.7109375" style="849"/>
    <col min="5571" max="5571" width="0" style="849" hidden="1" customWidth="1"/>
    <col min="5572" max="5572" width="8" style="849" customWidth="1"/>
    <col min="5573" max="5574" width="7.7109375" style="849" customWidth="1"/>
    <col min="5575" max="5576" width="0" style="849" hidden="1" customWidth="1"/>
    <col min="5577" max="5577" width="8" style="849" customWidth="1"/>
    <col min="5578" max="5580" width="7.7109375" style="849" customWidth="1"/>
    <col min="5581" max="5581" width="23.5703125" style="849" customWidth="1"/>
    <col min="5582" max="5582" width="7.7109375" style="849" customWidth="1"/>
    <col min="5583" max="5583" width="8" style="849" customWidth="1"/>
    <col min="5584" max="5584" width="0" style="849" hidden="1" customWidth="1"/>
    <col min="5585" max="5587" width="7.7109375" style="849" customWidth="1"/>
    <col min="5588" max="5588" width="8" style="849" customWidth="1"/>
    <col min="5589" max="5590" width="7.7109375" style="849" customWidth="1"/>
    <col min="5591" max="5591" width="0" style="849" hidden="1" customWidth="1"/>
    <col min="5592" max="5593" width="7.7109375" style="849" customWidth="1"/>
    <col min="5594" max="5594" width="8" style="849" customWidth="1"/>
    <col min="5595" max="5595" width="0" style="849" hidden="1" customWidth="1"/>
    <col min="5596" max="5597" width="7.7109375" style="849" customWidth="1"/>
    <col min="5598" max="5598" width="23.5703125" style="849" customWidth="1"/>
    <col min="5599" max="5599" width="0" style="849" hidden="1" customWidth="1"/>
    <col min="5600" max="5603" width="7.7109375" style="849" customWidth="1"/>
    <col min="5604" max="5604" width="8" style="849" customWidth="1"/>
    <col min="5605" max="5606" width="7.7109375" style="849" customWidth="1"/>
    <col min="5607" max="5607" width="0" style="849" hidden="1" customWidth="1"/>
    <col min="5608" max="5608" width="7.7109375" style="849" customWidth="1"/>
    <col min="5609" max="5609" width="8" style="849" customWidth="1"/>
    <col min="5610" max="5611" width="7.7109375" style="849" customWidth="1"/>
    <col min="5612" max="5612" width="0" style="849" hidden="1" customWidth="1"/>
    <col min="5613" max="5613" width="23.5703125" style="849" customWidth="1"/>
    <col min="5614" max="5614" width="0" style="849" hidden="1" customWidth="1"/>
    <col min="5615" max="5615" width="8" style="849" customWidth="1"/>
    <col min="5616" max="5617" width="7.7109375" style="849" customWidth="1"/>
    <col min="5618" max="5618" width="0" style="849" hidden="1" customWidth="1"/>
    <col min="5619" max="5621" width="7.7109375" style="849" customWidth="1"/>
    <col min="5622" max="5622" width="0" style="849" hidden="1" customWidth="1"/>
    <col min="5623" max="5623" width="7.7109375" style="849" customWidth="1"/>
    <col min="5624" max="5624" width="8" style="849" customWidth="1"/>
    <col min="5625" max="5625" width="7.7109375" style="849" customWidth="1"/>
    <col min="5626" max="5626" width="23.5703125" style="849" customWidth="1"/>
    <col min="5627" max="5627" width="8" style="849" customWidth="1"/>
    <col min="5628" max="5628" width="7.7109375" style="849" customWidth="1"/>
    <col min="5629" max="5629" width="0" style="849" hidden="1" customWidth="1"/>
    <col min="5630" max="5631" width="7.7109375" style="849" customWidth="1"/>
    <col min="5632" max="5632" width="8" style="849" customWidth="1"/>
    <col min="5633" max="5636" width="7.7109375" style="849" customWidth="1"/>
    <col min="5637" max="5637" width="0" style="849" hidden="1" customWidth="1"/>
    <col min="5638" max="5638" width="23.5703125" style="849" customWidth="1"/>
    <col min="5639" max="5787" width="8.7109375" style="849"/>
    <col min="5788" max="5788" width="4.7109375" style="849" customWidth="1"/>
    <col min="5789" max="5789" width="23.5703125" style="849" customWidth="1"/>
    <col min="5790" max="5790" width="0" style="849" hidden="1" customWidth="1"/>
    <col min="5791" max="5791" width="7.7109375" style="849" customWidth="1"/>
    <col min="5792" max="5792" width="0" style="849" hidden="1" customWidth="1"/>
    <col min="5793" max="5796" width="7.7109375" style="849" customWidth="1"/>
    <col min="5797" max="5797" width="0" style="849" hidden="1" customWidth="1"/>
    <col min="5798" max="5799" width="7.7109375" style="849" customWidth="1"/>
    <col min="5800" max="5800" width="0" style="849" hidden="1" customWidth="1"/>
    <col min="5801" max="5801" width="8" style="849" customWidth="1"/>
    <col min="5802" max="5803" width="7.7109375" style="849" customWidth="1"/>
    <col min="5804" max="5804" width="25.42578125" style="849" customWidth="1"/>
    <col min="5805" max="5805" width="0" style="849" hidden="1" customWidth="1"/>
    <col min="5806" max="5806" width="16" style="849" bestFit="1" customWidth="1"/>
    <col min="5807" max="5807" width="7.7109375" style="849" customWidth="1"/>
    <col min="5808" max="5809" width="8" style="849" customWidth="1"/>
    <col min="5810" max="5810" width="7.7109375" style="849" customWidth="1"/>
    <col min="5811" max="5811" width="10.5703125" style="849" customWidth="1"/>
    <col min="5812" max="5812" width="7.7109375" style="849" customWidth="1"/>
    <col min="5813" max="5813" width="10.5703125" style="849" customWidth="1"/>
    <col min="5814" max="5814" width="12.140625" style="849" bestFit="1" customWidth="1"/>
    <col min="5815" max="5815" width="7.7109375" style="849" customWidth="1"/>
    <col min="5816" max="5817" width="0" style="849" hidden="1" customWidth="1"/>
    <col min="5818" max="5818" width="7.7109375" style="849" customWidth="1"/>
    <col min="5819" max="5820" width="8" style="849" customWidth="1"/>
    <col min="5821" max="5821" width="21.85546875" style="849" customWidth="1"/>
    <col min="5822" max="5822" width="23.5703125" style="849" customWidth="1"/>
    <col min="5823" max="5823" width="0" style="849" hidden="1" customWidth="1"/>
    <col min="5824" max="5824" width="7.7109375" style="849" customWidth="1"/>
    <col min="5825" max="5826" width="8.7109375" style="849"/>
    <col min="5827" max="5827" width="0" style="849" hidden="1" customWidth="1"/>
    <col min="5828" max="5828" width="8" style="849" customWidth="1"/>
    <col min="5829" max="5830" width="7.7109375" style="849" customWidth="1"/>
    <col min="5831" max="5832" width="0" style="849" hidden="1" customWidth="1"/>
    <col min="5833" max="5833" width="8" style="849" customWidth="1"/>
    <col min="5834" max="5836" width="7.7109375" style="849" customWidth="1"/>
    <col min="5837" max="5837" width="23.5703125" style="849" customWidth="1"/>
    <col min="5838" max="5838" width="7.7109375" style="849" customWidth="1"/>
    <col min="5839" max="5839" width="8" style="849" customWidth="1"/>
    <col min="5840" max="5840" width="0" style="849" hidden="1" customWidth="1"/>
    <col min="5841" max="5843" width="7.7109375" style="849" customWidth="1"/>
    <col min="5844" max="5844" width="8" style="849" customWidth="1"/>
    <col min="5845" max="5846" width="7.7109375" style="849" customWidth="1"/>
    <col min="5847" max="5847" width="0" style="849" hidden="1" customWidth="1"/>
    <col min="5848" max="5849" width="7.7109375" style="849" customWidth="1"/>
    <col min="5850" max="5850" width="8" style="849" customWidth="1"/>
    <col min="5851" max="5851" width="0" style="849" hidden="1" customWidth="1"/>
    <col min="5852" max="5853" width="7.7109375" style="849" customWidth="1"/>
    <col min="5854" max="5854" width="23.5703125" style="849" customWidth="1"/>
    <col min="5855" max="5855" width="0" style="849" hidden="1" customWidth="1"/>
    <col min="5856" max="5859" width="7.7109375" style="849" customWidth="1"/>
    <col min="5860" max="5860" width="8" style="849" customWidth="1"/>
    <col min="5861" max="5862" width="7.7109375" style="849" customWidth="1"/>
    <col min="5863" max="5863" width="0" style="849" hidden="1" customWidth="1"/>
    <col min="5864" max="5864" width="7.7109375" style="849" customWidth="1"/>
    <col min="5865" max="5865" width="8" style="849" customWidth="1"/>
    <col min="5866" max="5867" width="7.7109375" style="849" customWidth="1"/>
    <col min="5868" max="5868" width="0" style="849" hidden="1" customWidth="1"/>
    <col min="5869" max="5869" width="23.5703125" style="849" customWidth="1"/>
    <col min="5870" max="5870" width="0" style="849" hidden="1" customWidth="1"/>
    <col min="5871" max="5871" width="8" style="849" customWidth="1"/>
    <col min="5872" max="5873" width="7.7109375" style="849" customWidth="1"/>
    <col min="5874" max="5874" width="0" style="849" hidden="1" customWidth="1"/>
    <col min="5875" max="5877" width="7.7109375" style="849" customWidth="1"/>
    <col min="5878" max="5878" width="0" style="849" hidden="1" customWidth="1"/>
    <col min="5879" max="5879" width="7.7109375" style="849" customWidth="1"/>
    <col min="5880" max="5880" width="8" style="849" customWidth="1"/>
    <col min="5881" max="5881" width="7.7109375" style="849" customWidth="1"/>
    <col min="5882" max="5882" width="23.5703125" style="849" customWidth="1"/>
    <col min="5883" max="5883" width="8" style="849" customWidth="1"/>
    <col min="5884" max="5884" width="7.7109375" style="849" customWidth="1"/>
    <col min="5885" max="5885" width="0" style="849" hidden="1" customWidth="1"/>
    <col min="5886" max="5887" width="7.7109375" style="849" customWidth="1"/>
    <col min="5888" max="5888" width="8" style="849" customWidth="1"/>
    <col min="5889" max="5892" width="7.7109375" style="849" customWidth="1"/>
    <col min="5893" max="5893" width="0" style="849" hidden="1" customWidth="1"/>
    <col min="5894" max="5894" width="23.5703125" style="849" customWidth="1"/>
    <col min="5895" max="6043" width="8.7109375" style="849"/>
    <col min="6044" max="6044" width="4.7109375" style="849" customWidth="1"/>
    <col min="6045" max="6045" width="23.5703125" style="849" customWidth="1"/>
    <col min="6046" max="6046" width="0" style="849" hidden="1" customWidth="1"/>
    <col min="6047" max="6047" width="7.7109375" style="849" customWidth="1"/>
    <col min="6048" max="6048" width="0" style="849" hidden="1" customWidth="1"/>
    <col min="6049" max="6052" width="7.7109375" style="849" customWidth="1"/>
    <col min="6053" max="6053" width="0" style="849" hidden="1" customWidth="1"/>
    <col min="6054" max="6055" width="7.7109375" style="849" customWidth="1"/>
    <col min="6056" max="6056" width="0" style="849" hidden="1" customWidth="1"/>
    <col min="6057" max="6057" width="8" style="849" customWidth="1"/>
    <col min="6058" max="6059" width="7.7109375" style="849" customWidth="1"/>
    <col min="6060" max="6060" width="25.42578125" style="849" customWidth="1"/>
    <col min="6061" max="6061" width="0" style="849" hidden="1" customWidth="1"/>
    <col min="6062" max="6062" width="16" style="849" bestFit="1" customWidth="1"/>
    <col min="6063" max="6063" width="7.7109375" style="849" customWidth="1"/>
    <col min="6064" max="6065" width="8" style="849" customWidth="1"/>
    <col min="6066" max="6066" width="7.7109375" style="849" customWidth="1"/>
    <col min="6067" max="6067" width="10.5703125" style="849" customWidth="1"/>
    <col min="6068" max="6068" width="7.7109375" style="849" customWidth="1"/>
    <col min="6069" max="6069" width="10.5703125" style="849" customWidth="1"/>
    <col min="6070" max="6070" width="12.140625" style="849" bestFit="1" customWidth="1"/>
    <col min="6071" max="6071" width="7.7109375" style="849" customWidth="1"/>
    <col min="6072" max="6073" width="0" style="849" hidden="1" customWidth="1"/>
    <col min="6074" max="6074" width="7.7109375" style="849" customWidth="1"/>
    <col min="6075" max="6076" width="8" style="849" customWidth="1"/>
    <col min="6077" max="6077" width="21.85546875" style="849" customWidth="1"/>
    <col min="6078" max="6078" width="23.5703125" style="849" customWidth="1"/>
    <col min="6079" max="6079" width="0" style="849" hidden="1" customWidth="1"/>
    <col min="6080" max="6080" width="7.7109375" style="849" customWidth="1"/>
    <col min="6081" max="6082" width="8.7109375" style="849"/>
    <col min="6083" max="6083" width="0" style="849" hidden="1" customWidth="1"/>
    <col min="6084" max="6084" width="8" style="849" customWidth="1"/>
    <col min="6085" max="6086" width="7.7109375" style="849" customWidth="1"/>
    <col min="6087" max="6088" width="0" style="849" hidden="1" customWidth="1"/>
    <col min="6089" max="6089" width="8" style="849" customWidth="1"/>
    <col min="6090" max="6092" width="7.7109375" style="849" customWidth="1"/>
    <col min="6093" max="6093" width="23.5703125" style="849" customWidth="1"/>
    <col min="6094" max="6094" width="7.7109375" style="849" customWidth="1"/>
    <col min="6095" max="6095" width="8" style="849" customWidth="1"/>
    <col min="6096" max="6096" width="0" style="849" hidden="1" customWidth="1"/>
    <col min="6097" max="6099" width="7.7109375" style="849" customWidth="1"/>
    <col min="6100" max="6100" width="8" style="849" customWidth="1"/>
    <col min="6101" max="6102" width="7.7109375" style="849" customWidth="1"/>
    <col min="6103" max="6103" width="0" style="849" hidden="1" customWidth="1"/>
    <col min="6104" max="6105" width="7.7109375" style="849" customWidth="1"/>
    <col min="6106" max="6106" width="8" style="849" customWidth="1"/>
    <col min="6107" max="6107" width="0" style="849" hidden="1" customWidth="1"/>
    <col min="6108" max="6109" width="7.7109375" style="849" customWidth="1"/>
    <col min="6110" max="6110" width="23.5703125" style="849" customWidth="1"/>
    <col min="6111" max="6111" width="0" style="849" hidden="1" customWidth="1"/>
    <col min="6112" max="6115" width="7.7109375" style="849" customWidth="1"/>
    <col min="6116" max="6116" width="8" style="849" customWidth="1"/>
    <col min="6117" max="6118" width="7.7109375" style="849" customWidth="1"/>
    <col min="6119" max="6119" width="0" style="849" hidden="1" customWidth="1"/>
    <col min="6120" max="6120" width="7.7109375" style="849" customWidth="1"/>
    <col min="6121" max="6121" width="8" style="849" customWidth="1"/>
    <col min="6122" max="6123" width="7.7109375" style="849" customWidth="1"/>
    <col min="6124" max="6124" width="0" style="849" hidden="1" customWidth="1"/>
    <col min="6125" max="6125" width="23.5703125" style="849" customWidth="1"/>
    <col min="6126" max="6126" width="0" style="849" hidden="1" customWidth="1"/>
    <col min="6127" max="6127" width="8" style="849" customWidth="1"/>
    <col min="6128" max="6129" width="7.7109375" style="849" customWidth="1"/>
    <col min="6130" max="6130" width="0" style="849" hidden="1" customWidth="1"/>
    <col min="6131" max="6133" width="7.7109375" style="849" customWidth="1"/>
    <col min="6134" max="6134" width="0" style="849" hidden="1" customWidth="1"/>
    <col min="6135" max="6135" width="7.7109375" style="849" customWidth="1"/>
    <col min="6136" max="6136" width="8" style="849" customWidth="1"/>
    <col min="6137" max="6137" width="7.7109375" style="849" customWidth="1"/>
    <col min="6138" max="6138" width="23.5703125" style="849" customWidth="1"/>
    <col min="6139" max="6139" width="8" style="849" customWidth="1"/>
    <col min="6140" max="6140" width="7.7109375" style="849" customWidth="1"/>
    <col min="6141" max="6141" width="0" style="849" hidden="1" customWidth="1"/>
    <col min="6142" max="6143" width="7.7109375" style="849" customWidth="1"/>
    <col min="6144" max="6144" width="8" style="849" customWidth="1"/>
    <col min="6145" max="6148" width="7.7109375" style="849" customWidth="1"/>
    <col min="6149" max="6149" width="0" style="849" hidden="1" customWidth="1"/>
    <col min="6150" max="6150" width="23.5703125" style="849" customWidth="1"/>
    <col min="6151" max="6299" width="8.7109375" style="849"/>
    <col min="6300" max="6300" width="4.7109375" style="849" customWidth="1"/>
    <col min="6301" max="6301" width="23.5703125" style="849" customWidth="1"/>
    <col min="6302" max="6302" width="0" style="849" hidden="1" customWidth="1"/>
    <col min="6303" max="6303" width="7.7109375" style="849" customWidth="1"/>
    <col min="6304" max="6304" width="0" style="849" hidden="1" customWidth="1"/>
    <col min="6305" max="6308" width="7.7109375" style="849" customWidth="1"/>
    <col min="6309" max="6309" width="0" style="849" hidden="1" customWidth="1"/>
    <col min="6310" max="6311" width="7.7109375" style="849" customWidth="1"/>
    <col min="6312" max="6312" width="0" style="849" hidden="1" customWidth="1"/>
    <col min="6313" max="6313" width="8" style="849" customWidth="1"/>
    <col min="6314" max="6315" width="7.7109375" style="849" customWidth="1"/>
    <col min="6316" max="6316" width="25.42578125" style="849" customWidth="1"/>
    <col min="6317" max="6317" width="0" style="849" hidden="1" customWidth="1"/>
    <col min="6318" max="6318" width="16" style="849" bestFit="1" customWidth="1"/>
    <col min="6319" max="6319" width="7.7109375" style="849" customWidth="1"/>
    <col min="6320" max="6321" width="8" style="849" customWidth="1"/>
    <col min="6322" max="6322" width="7.7109375" style="849" customWidth="1"/>
    <col min="6323" max="6323" width="10.5703125" style="849" customWidth="1"/>
    <col min="6324" max="6324" width="7.7109375" style="849" customWidth="1"/>
    <col min="6325" max="6325" width="10.5703125" style="849" customWidth="1"/>
    <col min="6326" max="6326" width="12.140625" style="849" bestFit="1" customWidth="1"/>
    <col min="6327" max="6327" width="7.7109375" style="849" customWidth="1"/>
    <col min="6328" max="6329" width="0" style="849" hidden="1" customWidth="1"/>
    <col min="6330" max="6330" width="7.7109375" style="849" customWidth="1"/>
    <col min="6331" max="6332" width="8" style="849" customWidth="1"/>
    <col min="6333" max="6333" width="21.85546875" style="849" customWidth="1"/>
    <col min="6334" max="6334" width="23.5703125" style="849" customWidth="1"/>
    <col min="6335" max="6335" width="0" style="849" hidden="1" customWidth="1"/>
    <col min="6336" max="6336" width="7.7109375" style="849" customWidth="1"/>
    <col min="6337" max="6338" width="8.7109375" style="849"/>
    <col min="6339" max="6339" width="0" style="849" hidden="1" customWidth="1"/>
    <col min="6340" max="6340" width="8" style="849" customWidth="1"/>
    <col min="6341" max="6342" width="7.7109375" style="849" customWidth="1"/>
    <col min="6343" max="6344" width="0" style="849" hidden="1" customWidth="1"/>
    <col min="6345" max="6345" width="8" style="849" customWidth="1"/>
    <col min="6346" max="6348" width="7.7109375" style="849" customWidth="1"/>
    <col min="6349" max="6349" width="23.5703125" style="849" customWidth="1"/>
    <col min="6350" max="6350" width="7.7109375" style="849" customWidth="1"/>
    <col min="6351" max="6351" width="8" style="849" customWidth="1"/>
    <col min="6352" max="6352" width="0" style="849" hidden="1" customWidth="1"/>
    <col min="6353" max="6355" width="7.7109375" style="849" customWidth="1"/>
    <col min="6356" max="6356" width="8" style="849" customWidth="1"/>
    <col min="6357" max="6358" width="7.7109375" style="849" customWidth="1"/>
    <col min="6359" max="6359" width="0" style="849" hidden="1" customWidth="1"/>
    <col min="6360" max="6361" width="7.7109375" style="849" customWidth="1"/>
    <col min="6362" max="6362" width="8" style="849" customWidth="1"/>
    <col min="6363" max="6363" width="0" style="849" hidden="1" customWidth="1"/>
    <col min="6364" max="6365" width="7.7109375" style="849" customWidth="1"/>
    <col min="6366" max="6366" width="23.5703125" style="849" customWidth="1"/>
    <col min="6367" max="6367" width="0" style="849" hidden="1" customWidth="1"/>
    <col min="6368" max="6371" width="7.7109375" style="849" customWidth="1"/>
    <col min="6372" max="6372" width="8" style="849" customWidth="1"/>
    <col min="6373" max="6374" width="7.7109375" style="849" customWidth="1"/>
    <col min="6375" max="6375" width="0" style="849" hidden="1" customWidth="1"/>
    <col min="6376" max="6376" width="7.7109375" style="849" customWidth="1"/>
    <col min="6377" max="6377" width="8" style="849" customWidth="1"/>
    <col min="6378" max="6379" width="7.7109375" style="849" customWidth="1"/>
    <col min="6380" max="6380" width="0" style="849" hidden="1" customWidth="1"/>
    <col min="6381" max="6381" width="23.5703125" style="849" customWidth="1"/>
    <col min="6382" max="6382" width="0" style="849" hidden="1" customWidth="1"/>
    <col min="6383" max="6383" width="8" style="849" customWidth="1"/>
    <col min="6384" max="6385" width="7.7109375" style="849" customWidth="1"/>
    <col min="6386" max="6386" width="0" style="849" hidden="1" customWidth="1"/>
    <col min="6387" max="6389" width="7.7109375" style="849" customWidth="1"/>
    <col min="6390" max="6390" width="0" style="849" hidden="1" customWidth="1"/>
    <col min="6391" max="6391" width="7.7109375" style="849" customWidth="1"/>
    <col min="6392" max="6392" width="8" style="849" customWidth="1"/>
    <col min="6393" max="6393" width="7.7109375" style="849" customWidth="1"/>
    <col min="6394" max="6394" width="23.5703125" style="849" customWidth="1"/>
    <col min="6395" max="6395" width="8" style="849" customWidth="1"/>
    <col min="6396" max="6396" width="7.7109375" style="849" customWidth="1"/>
    <col min="6397" max="6397" width="0" style="849" hidden="1" customWidth="1"/>
    <col min="6398" max="6399" width="7.7109375" style="849" customWidth="1"/>
    <col min="6400" max="6400" width="8" style="849" customWidth="1"/>
    <col min="6401" max="6404" width="7.7109375" style="849" customWidth="1"/>
    <col min="6405" max="6405" width="0" style="849" hidden="1" customWidth="1"/>
    <col min="6406" max="6406" width="23.5703125" style="849" customWidth="1"/>
    <col min="6407" max="6555" width="8.7109375" style="849"/>
    <col min="6556" max="6556" width="4.7109375" style="849" customWidth="1"/>
    <col min="6557" max="6557" width="23.5703125" style="849" customWidth="1"/>
    <col min="6558" max="6558" width="0" style="849" hidden="1" customWidth="1"/>
    <col min="6559" max="6559" width="7.7109375" style="849" customWidth="1"/>
    <col min="6560" max="6560" width="0" style="849" hidden="1" customWidth="1"/>
    <col min="6561" max="6564" width="7.7109375" style="849" customWidth="1"/>
    <col min="6565" max="6565" width="0" style="849" hidden="1" customWidth="1"/>
    <col min="6566" max="6567" width="7.7109375" style="849" customWidth="1"/>
    <col min="6568" max="6568" width="0" style="849" hidden="1" customWidth="1"/>
    <col min="6569" max="6569" width="8" style="849" customWidth="1"/>
    <col min="6570" max="6571" width="7.7109375" style="849" customWidth="1"/>
    <col min="6572" max="6572" width="25.42578125" style="849" customWidth="1"/>
    <col min="6573" max="6573" width="0" style="849" hidden="1" customWidth="1"/>
    <col min="6574" max="6574" width="16" style="849" bestFit="1" customWidth="1"/>
    <col min="6575" max="6575" width="7.7109375" style="849" customWidth="1"/>
    <col min="6576" max="6577" width="8" style="849" customWidth="1"/>
    <col min="6578" max="6578" width="7.7109375" style="849" customWidth="1"/>
    <col min="6579" max="6579" width="10.5703125" style="849" customWidth="1"/>
    <col min="6580" max="6580" width="7.7109375" style="849" customWidth="1"/>
    <col min="6581" max="6581" width="10.5703125" style="849" customWidth="1"/>
    <col min="6582" max="6582" width="12.140625" style="849" bestFit="1" customWidth="1"/>
    <col min="6583" max="6583" width="7.7109375" style="849" customWidth="1"/>
    <col min="6584" max="6585" width="0" style="849" hidden="1" customWidth="1"/>
    <col min="6586" max="6586" width="7.7109375" style="849" customWidth="1"/>
    <col min="6587" max="6588" width="8" style="849" customWidth="1"/>
    <col min="6589" max="6589" width="21.85546875" style="849" customWidth="1"/>
    <col min="6590" max="6590" width="23.5703125" style="849" customWidth="1"/>
    <col min="6591" max="6591" width="0" style="849" hidden="1" customWidth="1"/>
    <col min="6592" max="6592" width="7.7109375" style="849" customWidth="1"/>
    <col min="6593" max="6594" width="8.7109375" style="849"/>
    <col min="6595" max="6595" width="0" style="849" hidden="1" customWidth="1"/>
    <col min="6596" max="6596" width="8" style="849" customWidth="1"/>
    <col min="6597" max="6598" width="7.7109375" style="849" customWidth="1"/>
    <col min="6599" max="6600" width="0" style="849" hidden="1" customWidth="1"/>
    <col min="6601" max="6601" width="8" style="849" customWidth="1"/>
    <col min="6602" max="6604" width="7.7109375" style="849" customWidth="1"/>
    <col min="6605" max="6605" width="23.5703125" style="849" customWidth="1"/>
    <col min="6606" max="6606" width="7.7109375" style="849" customWidth="1"/>
    <col min="6607" max="6607" width="8" style="849" customWidth="1"/>
    <col min="6608" max="6608" width="0" style="849" hidden="1" customWidth="1"/>
    <col min="6609" max="6611" width="7.7109375" style="849" customWidth="1"/>
    <col min="6612" max="6612" width="8" style="849" customWidth="1"/>
    <col min="6613" max="6614" width="7.7109375" style="849" customWidth="1"/>
    <col min="6615" max="6615" width="0" style="849" hidden="1" customWidth="1"/>
    <col min="6616" max="6617" width="7.7109375" style="849" customWidth="1"/>
    <col min="6618" max="6618" width="8" style="849" customWidth="1"/>
    <col min="6619" max="6619" width="0" style="849" hidden="1" customWidth="1"/>
    <col min="6620" max="6621" width="7.7109375" style="849" customWidth="1"/>
    <col min="6622" max="6622" width="23.5703125" style="849" customWidth="1"/>
    <col min="6623" max="6623" width="0" style="849" hidden="1" customWidth="1"/>
    <col min="6624" max="6627" width="7.7109375" style="849" customWidth="1"/>
    <col min="6628" max="6628" width="8" style="849" customWidth="1"/>
    <col min="6629" max="6630" width="7.7109375" style="849" customWidth="1"/>
    <col min="6631" max="6631" width="0" style="849" hidden="1" customWidth="1"/>
    <col min="6632" max="6632" width="7.7109375" style="849" customWidth="1"/>
    <col min="6633" max="6633" width="8" style="849" customWidth="1"/>
    <col min="6634" max="6635" width="7.7109375" style="849" customWidth="1"/>
    <col min="6636" max="6636" width="0" style="849" hidden="1" customWidth="1"/>
    <col min="6637" max="6637" width="23.5703125" style="849" customWidth="1"/>
    <col min="6638" max="6638" width="0" style="849" hidden="1" customWidth="1"/>
    <col min="6639" max="6639" width="8" style="849" customWidth="1"/>
    <col min="6640" max="6641" width="7.7109375" style="849" customWidth="1"/>
    <col min="6642" max="6642" width="0" style="849" hidden="1" customWidth="1"/>
    <col min="6643" max="6645" width="7.7109375" style="849" customWidth="1"/>
    <col min="6646" max="6646" width="0" style="849" hidden="1" customWidth="1"/>
    <col min="6647" max="6647" width="7.7109375" style="849" customWidth="1"/>
    <col min="6648" max="6648" width="8" style="849" customWidth="1"/>
    <col min="6649" max="6649" width="7.7109375" style="849" customWidth="1"/>
    <col min="6650" max="6650" width="23.5703125" style="849" customWidth="1"/>
    <col min="6651" max="6651" width="8" style="849" customWidth="1"/>
    <col min="6652" max="6652" width="7.7109375" style="849" customWidth="1"/>
    <col min="6653" max="6653" width="0" style="849" hidden="1" customWidth="1"/>
    <col min="6654" max="6655" width="7.7109375" style="849" customWidth="1"/>
    <col min="6656" max="6656" width="8" style="849" customWidth="1"/>
    <col min="6657" max="6660" width="7.7109375" style="849" customWidth="1"/>
    <col min="6661" max="6661" width="0" style="849" hidden="1" customWidth="1"/>
    <col min="6662" max="6662" width="23.5703125" style="849" customWidth="1"/>
    <col min="6663" max="6811" width="8.7109375" style="849"/>
    <col min="6812" max="6812" width="4.7109375" style="849" customWidth="1"/>
    <col min="6813" max="6813" width="23.5703125" style="849" customWidth="1"/>
    <col min="6814" max="6814" width="0" style="849" hidden="1" customWidth="1"/>
    <col min="6815" max="6815" width="7.7109375" style="849" customWidth="1"/>
    <col min="6816" max="6816" width="0" style="849" hidden="1" customWidth="1"/>
    <col min="6817" max="6820" width="7.7109375" style="849" customWidth="1"/>
    <col min="6821" max="6821" width="0" style="849" hidden="1" customWidth="1"/>
    <col min="6822" max="6823" width="7.7109375" style="849" customWidth="1"/>
    <col min="6824" max="6824" width="0" style="849" hidden="1" customWidth="1"/>
    <col min="6825" max="6825" width="8" style="849" customWidth="1"/>
    <col min="6826" max="6827" width="7.7109375" style="849" customWidth="1"/>
    <col min="6828" max="6828" width="25.42578125" style="849" customWidth="1"/>
    <col min="6829" max="6829" width="0" style="849" hidden="1" customWidth="1"/>
    <col min="6830" max="6830" width="16" style="849" bestFit="1" customWidth="1"/>
    <col min="6831" max="6831" width="7.7109375" style="849" customWidth="1"/>
    <col min="6832" max="6833" width="8" style="849" customWidth="1"/>
    <col min="6834" max="6834" width="7.7109375" style="849" customWidth="1"/>
    <col min="6835" max="6835" width="10.5703125" style="849" customWidth="1"/>
    <col min="6836" max="6836" width="7.7109375" style="849" customWidth="1"/>
    <col min="6837" max="6837" width="10.5703125" style="849" customWidth="1"/>
    <col min="6838" max="6838" width="12.140625" style="849" bestFit="1" customWidth="1"/>
    <col min="6839" max="6839" width="7.7109375" style="849" customWidth="1"/>
    <col min="6840" max="6841" width="0" style="849" hidden="1" customWidth="1"/>
    <col min="6842" max="6842" width="7.7109375" style="849" customWidth="1"/>
    <col min="6843" max="6844" width="8" style="849" customWidth="1"/>
    <col min="6845" max="6845" width="21.85546875" style="849" customWidth="1"/>
    <col min="6846" max="6846" width="23.5703125" style="849" customWidth="1"/>
    <col min="6847" max="6847" width="0" style="849" hidden="1" customWidth="1"/>
    <col min="6848" max="6848" width="7.7109375" style="849" customWidth="1"/>
    <col min="6849" max="6850" width="8.7109375" style="849"/>
    <col min="6851" max="6851" width="0" style="849" hidden="1" customWidth="1"/>
    <col min="6852" max="6852" width="8" style="849" customWidth="1"/>
    <col min="6853" max="6854" width="7.7109375" style="849" customWidth="1"/>
    <col min="6855" max="6856" width="0" style="849" hidden="1" customWidth="1"/>
    <col min="6857" max="6857" width="8" style="849" customWidth="1"/>
    <col min="6858" max="6860" width="7.7109375" style="849" customWidth="1"/>
    <col min="6861" max="6861" width="23.5703125" style="849" customWidth="1"/>
    <col min="6862" max="6862" width="7.7109375" style="849" customWidth="1"/>
    <col min="6863" max="6863" width="8" style="849" customWidth="1"/>
    <col min="6864" max="6864" width="0" style="849" hidden="1" customWidth="1"/>
    <col min="6865" max="6867" width="7.7109375" style="849" customWidth="1"/>
    <col min="6868" max="6868" width="8" style="849" customWidth="1"/>
    <col min="6869" max="6870" width="7.7109375" style="849" customWidth="1"/>
    <col min="6871" max="6871" width="0" style="849" hidden="1" customWidth="1"/>
    <col min="6872" max="6873" width="7.7109375" style="849" customWidth="1"/>
    <col min="6874" max="6874" width="8" style="849" customWidth="1"/>
    <col min="6875" max="6875" width="0" style="849" hidden="1" customWidth="1"/>
    <col min="6876" max="6877" width="7.7109375" style="849" customWidth="1"/>
    <col min="6878" max="6878" width="23.5703125" style="849" customWidth="1"/>
    <col min="6879" max="6879" width="0" style="849" hidden="1" customWidth="1"/>
    <col min="6880" max="6883" width="7.7109375" style="849" customWidth="1"/>
    <col min="6884" max="6884" width="8" style="849" customWidth="1"/>
    <col min="6885" max="6886" width="7.7109375" style="849" customWidth="1"/>
    <col min="6887" max="6887" width="0" style="849" hidden="1" customWidth="1"/>
    <col min="6888" max="6888" width="7.7109375" style="849" customWidth="1"/>
    <col min="6889" max="6889" width="8" style="849" customWidth="1"/>
    <col min="6890" max="6891" width="7.7109375" style="849" customWidth="1"/>
    <col min="6892" max="6892" width="0" style="849" hidden="1" customWidth="1"/>
    <col min="6893" max="6893" width="23.5703125" style="849" customWidth="1"/>
    <col min="6894" max="6894" width="0" style="849" hidden="1" customWidth="1"/>
    <col min="6895" max="6895" width="8" style="849" customWidth="1"/>
    <col min="6896" max="6897" width="7.7109375" style="849" customWidth="1"/>
    <col min="6898" max="6898" width="0" style="849" hidden="1" customWidth="1"/>
    <col min="6899" max="6901" width="7.7109375" style="849" customWidth="1"/>
    <col min="6902" max="6902" width="0" style="849" hidden="1" customWidth="1"/>
    <col min="6903" max="6903" width="7.7109375" style="849" customWidth="1"/>
    <col min="6904" max="6904" width="8" style="849" customWidth="1"/>
    <col min="6905" max="6905" width="7.7109375" style="849" customWidth="1"/>
    <col min="6906" max="6906" width="23.5703125" style="849" customWidth="1"/>
    <col min="6907" max="6907" width="8" style="849" customWidth="1"/>
    <col min="6908" max="6908" width="7.7109375" style="849" customWidth="1"/>
    <col min="6909" max="6909" width="0" style="849" hidden="1" customWidth="1"/>
    <col min="6910" max="6911" width="7.7109375" style="849" customWidth="1"/>
    <col min="6912" max="6912" width="8" style="849" customWidth="1"/>
    <col min="6913" max="6916" width="7.7109375" style="849" customWidth="1"/>
    <col min="6917" max="6917" width="0" style="849" hidden="1" customWidth="1"/>
    <col min="6918" max="6918" width="23.5703125" style="849" customWidth="1"/>
    <col min="6919" max="7067" width="8.7109375" style="849"/>
    <col min="7068" max="7068" width="4.7109375" style="849" customWidth="1"/>
    <col min="7069" max="7069" width="23.5703125" style="849" customWidth="1"/>
    <col min="7070" max="7070" width="0" style="849" hidden="1" customWidth="1"/>
    <col min="7071" max="7071" width="7.7109375" style="849" customWidth="1"/>
    <col min="7072" max="7072" width="0" style="849" hidden="1" customWidth="1"/>
    <col min="7073" max="7076" width="7.7109375" style="849" customWidth="1"/>
    <col min="7077" max="7077" width="0" style="849" hidden="1" customWidth="1"/>
    <col min="7078" max="7079" width="7.7109375" style="849" customWidth="1"/>
    <col min="7080" max="7080" width="0" style="849" hidden="1" customWidth="1"/>
    <col min="7081" max="7081" width="8" style="849" customWidth="1"/>
    <col min="7082" max="7083" width="7.7109375" style="849" customWidth="1"/>
    <col min="7084" max="7084" width="25.42578125" style="849" customWidth="1"/>
    <col min="7085" max="7085" width="0" style="849" hidden="1" customWidth="1"/>
    <col min="7086" max="7086" width="16" style="849" bestFit="1" customWidth="1"/>
    <col min="7087" max="7087" width="7.7109375" style="849" customWidth="1"/>
    <col min="7088" max="7089" width="8" style="849" customWidth="1"/>
    <col min="7090" max="7090" width="7.7109375" style="849" customWidth="1"/>
    <col min="7091" max="7091" width="10.5703125" style="849" customWidth="1"/>
    <col min="7092" max="7092" width="7.7109375" style="849" customWidth="1"/>
    <col min="7093" max="7093" width="10.5703125" style="849" customWidth="1"/>
    <col min="7094" max="7094" width="12.140625" style="849" bestFit="1" customWidth="1"/>
    <col min="7095" max="7095" width="7.7109375" style="849" customWidth="1"/>
    <col min="7096" max="7097" width="0" style="849" hidden="1" customWidth="1"/>
    <col min="7098" max="7098" width="7.7109375" style="849" customWidth="1"/>
    <col min="7099" max="7100" width="8" style="849" customWidth="1"/>
    <col min="7101" max="7101" width="21.85546875" style="849" customWidth="1"/>
    <col min="7102" max="7102" width="23.5703125" style="849" customWidth="1"/>
    <col min="7103" max="7103" width="0" style="849" hidden="1" customWidth="1"/>
    <col min="7104" max="7104" width="7.7109375" style="849" customWidth="1"/>
    <col min="7105" max="7106" width="8.7109375" style="849"/>
    <col min="7107" max="7107" width="0" style="849" hidden="1" customWidth="1"/>
    <col min="7108" max="7108" width="8" style="849" customWidth="1"/>
    <col min="7109" max="7110" width="7.7109375" style="849" customWidth="1"/>
    <col min="7111" max="7112" width="0" style="849" hidden="1" customWidth="1"/>
    <col min="7113" max="7113" width="8" style="849" customWidth="1"/>
    <col min="7114" max="7116" width="7.7109375" style="849" customWidth="1"/>
    <col min="7117" max="7117" width="23.5703125" style="849" customWidth="1"/>
    <col min="7118" max="7118" width="7.7109375" style="849" customWidth="1"/>
    <col min="7119" max="7119" width="8" style="849" customWidth="1"/>
    <col min="7120" max="7120" width="0" style="849" hidden="1" customWidth="1"/>
    <col min="7121" max="7123" width="7.7109375" style="849" customWidth="1"/>
    <col min="7124" max="7124" width="8" style="849" customWidth="1"/>
    <col min="7125" max="7126" width="7.7109375" style="849" customWidth="1"/>
    <col min="7127" max="7127" width="0" style="849" hidden="1" customWidth="1"/>
    <col min="7128" max="7129" width="7.7109375" style="849" customWidth="1"/>
    <col min="7130" max="7130" width="8" style="849" customWidth="1"/>
    <col min="7131" max="7131" width="0" style="849" hidden="1" customWidth="1"/>
    <col min="7132" max="7133" width="7.7109375" style="849" customWidth="1"/>
    <col min="7134" max="7134" width="23.5703125" style="849" customWidth="1"/>
    <col min="7135" max="7135" width="0" style="849" hidden="1" customWidth="1"/>
    <col min="7136" max="7139" width="7.7109375" style="849" customWidth="1"/>
    <col min="7140" max="7140" width="8" style="849" customWidth="1"/>
    <col min="7141" max="7142" width="7.7109375" style="849" customWidth="1"/>
    <col min="7143" max="7143" width="0" style="849" hidden="1" customWidth="1"/>
    <col min="7144" max="7144" width="7.7109375" style="849" customWidth="1"/>
    <col min="7145" max="7145" width="8" style="849" customWidth="1"/>
    <col min="7146" max="7147" width="7.7109375" style="849" customWidth="1"/>
    <col min="7148" max="7148" width="0" style="849" hidden="1" customWidth="1"/>
    <col min="7149" max="7149" width="23.5703125" style="849" customWidth="1"/>
    <col min="7150" max="7150" width="0" style="849" hidden="1" customWidth="1"/>
    <col min="7151" max="7151" width="8" style="849" customWidth="1"/>
    <col min="7152" max="7153" width="7.7109375" style="849" customWidth="1"/>
    <col min="7154" max="7154" width="0" style="849" hidden="1" customWidth="1"/>
    <col min="7155" max="7157" width="7.7109375" style="849" customWidth="1"/>
    <col min="7158" max="7158" width="0" style="849" hidden="1" customWidth="1"/>
    <col min="7159" max="7159" width="7.7109375" style="849" customWidth="1"/>
    <col min="7160" max="7160" width="8" style="849" customWidth="1"/>
    <col min="7161" max="7161" width="7.7109375" style="849" customWidth="1"/>
    <col min="7162" max="7162" width="23.5703125" style="849" customWidth="1"/>
    <col min="7163" max="7163" width="8" style="849" customWidth="1"/>
    <col min="7164" max="7164" width="7.7109375" style="849" customWidth="1"/>
    <col min="7165" max="7165" width="0" style="849" hidden="1" customWidth="1"/>
    <col min="7166" max="7167" width="7.7109375" style="849" customWidth="1"/>
    <col min="7168" max="7168" width="8" style="849" customWidth="1"/>
    <col min="7169" max="7172" width="7.7109375" style="849" customWidth="1"/>
    <col min="7173" max="7173" width="0" style="849" hidden="1" customWidth="1"/>
    <col min="7174" max="7174" width="23.5703125" style="849" customWidth="1"/>
    <col min="7175" max="7323" width="8.7109375" style="849"/>
    <col min="7324" max="7324" width="4.7109375" style="849" customWidth="1"/>
    <col min="7325" max="7325" width="23.5703125" style="849" customWidth="1"/>
    <col min="7326" max="7326" width="0" style="849" hidden="1" customWidth="1"/>
    <col min="7327" max="7327" width="7.7109375" style="849" customWidth="1"/>
    <col min="7328" max="7328" width="0" style="849" hidden="1" customWidth="1"/>
    <col min="7329" max="7332" width="7.7109375" style="849" customWidth="1"/>
    <col min="7333" max="7333" width="0" style="849" hidden="1" customWidth="1"/>
    <col min="7334" max="7335" width="7.7109375" style="849" customWidth="1"/>
    <col min="7336" max="7336" width="0" style="849" hidden="1" customWidth="1"/>
    <col min="7337" max="7337" width="8" style="849" customWidth="1"/>
    <col min="7338" max="7339" width="7.7109375" style="849" customWidth="1"/>
    <col min="7340" max="7340" width="25.42578125" style="849" customWidth="1"/>
    <col min="7341" max="7341" width="0" style="849" hidden="1" customWidth="1"/>
    <col min="7342" max="7342" width="16" style="849" bestFit="1" customWidth="1"/>
    <col min="7343" max="7343" width="7.7109375" style="849" customWidth="1"/>
    <col min="7344" max="7345" width="8" style="849" customWidth="1"/>
    <col min="7346" max="7346" width="7.7109375" style="849" customWidth="1"/>
    <col min="7347" max="7347" width="10.5703125" style="849" customWidth="1"/>
    <col min="7348" max="7348" width="7.7109375" style="849" customWidth="1"/>
    <col min="7349" max="7349" width="10.5703125" style="849" customWidth="1"/>
    <col min="7350" max="7350" width="12.140625" style="849" bestFit="1" customWidth="1"/>
    <col min="7351" max="7351" width="7.7109375" style="849" customWidth="1"/>
    <col min="7352" max="7353" width="0" style="849" hidden="1" customWidth="1"/>
    <col min="7354" max="7354" width="7.7109375" style="849" customWidth="1"/>
    <col min="7355" max="7356" width="8" style="849" customWidth="1"/>
    <col min="7357" max="7357" width="21.85546875" style="849" customWidth="1"/>
    <col min="7358" max="7358" width="23.5703125" style="849" customWidth="1"/>
    <col min="7359" max="7359" width="0" style="849" hidden="1" customWidth="1"/>
    <col min="7360" max="7360" width="7.7109375" style="849" customWidth="1"/>
    <col min="7361" max="7362" width="8.7109375" style="849"/>
    <col min="7363" max="7363" width="0" style="849" hidden="1" customWidth="1"/>
    <col min="7364" max="7364" width="8" style="849" customWidth="1"/>
    <col min="7365" max="7366" width="7.7109375" style="849" customWidth="1"/>
    <col min="7367" max="7368" width="0" style="849" hidden="1" customWidth="1"/>
    <col min="7369" max="7369" width="8" style="849" customWidth="1"/>
    <col min="7370" max="7372" width="7.7109375" style="849" customWidth="1"/>
    <col min="7373" max="7373" width="23.5703125" style="849" customWidth="1"/>
    <col min="7374" max="7374" width="7.7109375" style="849" customWidth="1"/>
    <col min="7375" max="7375" width="8" style="849" customWidth="1"/>
    <col min="7376" max="7376" width="0" style="849" hidden="1" customWidth="1"/>
    <col min="7377" max="7379" width="7.7109375" style="849" customWidth="1"/>
    <col min="7380" max="7380" width="8" style="849" customWidth="1"/>
    <col min="7381" max="7382" width="7.7109375" style="849" customWidth="1"/>
    <col min="7383" max="7383" width="0" style="849" hidden="1" customWidth="1"/>
    <col min="7384" max="7385" width="7.7109375" style="849" customWidth="1"/>
    <col min="7386" max="7386" width="8" style="849" customWidth="1"/>
    <col min="7387" max="7387" width="0" style="849" hidden="1" customWidth="1"/>
    <col min="7388" max="7389" width="7.7109375" style="849" customWidth="1"/>
    <col min="7390" max="7390" width="23.5703125" style="849" customWidth="1"/>
    <col min="7391" max="7391" width="0" style="849" hidden="1" customWidth="1"/>
    <col min="7392" max="7395" width="7.7109375" style="849" customWidth="1"/>
    <col min="7396" max="7396" width="8" style="849" customWidth="1"/>
    <col min="7397" max="7398" width="7.7109375" style="849" customWidth="1"/>
    <col min="7399" max="7399" width="0" style="849" hidden="1" customWidth="1"/>
    <col min="7400" max="7400" width="7.7109375" style="849" customWidth="1"/>
    <col min="7401" max="7401" width="8" style="849" customWidth="1"/>
    <col min="7402" max="7403" width="7.7109375" style="849" customWidth="1"/>
    <col min="7404" max="7404" width="0" style="849" hidden="1" customWidth="1"/>
    <col min="7405" max="7405" width="23.5703125" style="849" customWidth="1"/>
    <col min="7406" max="7406" width="0" style="849" hidden="1" customWidth="1"/>
    <col min="7407" max="7407" width="8" style="849" customWidth="1"/>
    <col min="7408" max="7409" width="7.7109375" style="849" customWidth="1"/>
    <col min="7410" max="7410" width="0" style="849" hidden="1" customWidth="1"/>
    <col min="7411" max="7413" width="7.7109375" style="849" customWidth="1"/>
    <col min="7414" max="7414" width="0" style="849" hidden="1" customWidth="1"/>
    <col min="7415" max="7415" width="7.7109375" style="849" customWidth="1"/>
    <col min="7416" max="7416" width="8" style="849" customWidth="1"/>
    <col min="7417" max="7417" width="7.7109375" style="849" customWidth="1"/>
    <col min="7418" max="7418" width="23.5703125" style="849" customWidth="1"/>
    <col min="7419" max="7419" width="8" style="849" customWidth="1"/>
    <col min="7420" max="7420" width="7.7109375" style="849" customWidth="1"/>
    <col min="7421" max="7421" width="0" style="849" hidden="1" customWidth="1"/>
    <col min="7422" max="7423" width="7.7109375" style="849" customWidth="1"/>
    <col min="7424" max="7424" width="8" style="849" customWidth="1"/>
    <col min="7425" max="7428" width="7.7109375" style="849" customWidth="1"/>
    <col min="7429" max="7429" width="0" style="849" hidden="1" customWidth="1"/>
    <col min="7430" max="7430" width="23.5703125" style="849" customWidth="1"/>
    <col min="7431" max="7579" width="8.7109375" style="849"/>
    <col min="7580" max="7580" width="4.7109375" style="849" customWidth="1"/>
    <col min="7581" max="7581" width="23.5703125" style="849" customWidth="1"/>
    <col min="7582" max="7582" width="0" style="849" hidden="1" customWidth="1"/>
    <col min="7583" max="7583" width="7.7109375" style="849" customWidth="1"/>
    <col min="7584" max="7584" width="0" style="849" hidden="1" customWidth="1"/>
    <col min="7585" max="7588" width="7.7109375" style="849" customWidth="1"/>
    <col min="7589" max="7589" width="0" style="849" hidden="1" customWidth="1"/>
    <col min="7590" max="7591" width="7.7109375" style="849" customWidth="1"/>
    <col min="7592" max="7592" width="0" style="849" hidden="1" customWidth="1"/>
    <col min="7593" max="7593" width="8" style="849" customWidth="1"/>
    <col min="7594" max="7595" width="7.7109375" style="849" customWidth="1"/>
    <col min="7596" max="7596" width="25.42578125" style="849" customWidth="1"/>
    <col min="7597" max="7597" width="0" style="849" hidden="1" customWidth="1"/>
    <col min="7598" max="7598" width="16" style="849" bestFit="1" customWidth="1"/>
    <col min="7599" max="7599" width="7.7109375" style="849" customWidth="1"/>
    <col min="7600" max="7601" width="8" style="849" customWidth="1"/>
    <col min="7602" max="7602" width="7.7109375" style="849" customWidth="1"/>
    <col min="7603" max="7603" width="10.5703125" style="849" customWidth="1"/>
    <col min="7604" max="7604" width="7.7109375" style="849" customWidth="1"/>
    <col min="7605" max="7605" width="10.5703125" style="849" customWidth="1"/>
    <col min="7606" max="7606" width="12.140625" style="849" bestFit="1" customWidth="1"/>
    <col min="7607" max="7607" width="7.7109375" style="849" customWidth="1"/>
    <col min="7608" max="7609" width="0" style="849" hidden="1" customWidth="1"/>
    <col min="7610" max="7610" width="7.7109375" style="849" customWidth="1"/>
    <col min="7611" max="7612" width="8" style="849" customWidth="1"/>
    <col min="7613" max="7613" width="21.85546875" style="849" customWidth="1"/>
    <col min="7614" max="7614" width="23.5703125" style="849" customWidth="1"/>
    <col min="7615" max="7615" width="0" style="849" hidden="1" customWidth="1"/>
    <col min="7616" max="7616" width="7.7109375" style="849" customWidth="1"/>
    <col min="7617" max="7618" width="8.7109375" style="849"/>
    <col min="7619" max="7619" width="0" style="849" hidden="1" customWidth="1"/>
    <col min="7620" max="7620" width="8" style="849" customWidth="1"/>
    <col min="7621" max="7622" width="7.7109375" style="849" customWidth="1"/>
    <col min="7623" max="7624" width="0" style="849" hidden="1" customWidth="1"/>
    <col min="7625" max="7625" width="8" style="849" customWidth="1"/>
    <col min="7626" max="7628" width="7.7109375" style="849" customWidth="1"/>
    <col min="7629" max="7629" width="23.5703125" style="849" customWidth="1"/>
    <col min="7630" max="7630" width="7.7109375" style="849" customWidth="1"/>
    <col min="7631" max="7631" width="8" style="849" customWidth="1"/>
    <col min="7632" max="7632" width="0" style="849" hidden="1" customWidth="1"/>
    <col min="7633" max="7635" width="7.7109375" style="849" customWidth="1"/>
    <col min="7636" max="7636" width="8" style="849" customWidth="1"/>
    <col min="7637" max="7638" width="7.7109375" style="849" customWidth="1"/>
    <col min="7639" max="7639" width="0" style="849" hidden="1" customWidth="1"/>
    <col min="7640" max="7641" width="7.7109375" style="849" customWidth="1"/>
    <col min="7642" max="7642" width="8" style="849" customWidth="1"/>
    <col min="7643" max="7643" width="0" style="849" hidden="1" customWidth="1"/>
    <col min="7644" max="7645" width="7.7109375" style="849" customWidth="1"/>
    <col min="7646" max="7646" width="23.5703125" style="849" customWidth="1"/>
    <col min="7647" max="7647" width="0" style="849" hidden="1" customWidth="1"/>
    <col min="7648" max="7651" width="7.7109375" style="849" customWidth="1"/>
    <col min="7652" max="7652" width="8" style="849" customWidth="1"/>
    <col min="7653" max="7654" width="7.7109375" style="849" customWidth="1"/>
    <col min="7655" max="7655" width="0" style="849" hidden="1" customWidth="1"/>
    <col min="7656" max="7656" width="7.7109375" style="849" customWidth="1"/>
    <col min="7657" max="7657" width="8" style="849" customWidth="1"/>
    <col min="7658" max="7659" width="7.7109375" style="849" customWidth="1"/>
    <col min="7660" max="7660" width="0" style="849" hidden="1" customWidth="1"/>
    <col min="7661" max="7661" width="23.5703125" style="849" customWidth="1"/>
    <col min="7662" max="7662" width="0" style="849" hidden="1" customWidth="1"/>
    <col min="7663" max="7663" width="8" style="849" customWidth="1"/>
    <col min="7664" max="7665" width="7.7109375" style="849" customWidth="1"/>
    <col min="7666" max="7666" width="0" style="849" hidden="1" customWidth="1"/>
    <col min="7667" max="7669" width="7.7109375" style="849" customWidth="1"/>
    <col min="7670" max="7670" width="0" style="849" hidden="1" customWidth="1"/>
    <col min="7671" max="7671" width="7.7109375" style="849" customWidth="1"/>
    <col min="7672" max="7672" width="8" style="849" customWidth="1"/>
    <col min="7673" max="7673" width="7.7109375" style="849" customWidth="1"/>
    <col min="7674" max="7674" width="23.5703125" style="849" customWidth="1"/>
    <col min="7675" max="7675" width="8" style="849" customWidth="1"/>
    <col min="7676" max="7676" width="7.7109375" style="849" customWidth="1"/>
    <col min="7677" max="7677" width="0" style="849" hidden="1" customWidth="1"/>
    <col min="7678" max="7679" width="7.7109375" style="849" customWidth="1"/>
    <col min="7680" max="7680" width="8" style="849" customWidth="1"/>
    <col min="7681" max="7684" width="7.7109375" style="849" customWidth="1"/>
    <col min="7685" max="7685" width="0" style="849" hidden="1" customWidth="1"/>
    <col min="7686" max="7686" width="23.5703125" style="849" customWidth="1"/>
    <col min="7687" max="7835" width="8.7109375" style="849"/>
    <col min="7836" max="7836" width="4.7109375" style="849" customWidth="1"/>
    <col min="7837" max="7837" width="23.5703125" style="849" customWidth="1"/>
    <col min="7838" max="7838" width="0" style="849" hidden="1" customWidth="1"/>
    <col min="7839" max="7839" width="7.7109375" style="849" customWidth="1"/>
    <col min="7840" max="7840" width="0" style="849" hidden="1" customWidth="1"/>
    <col min="7841" max="7844" width="7.7109375" style="849" customWidth="1"/>
    <col min="7845" max="7845" width="0" style="849" hidden="1" customWidth="1"/>
    <col min="7846" max="7847" width="7.7109375" style="849" customWidth="1"/>
    <col min="7848" max="7848" width="0" style="849" hidden="1" customWidth="1"/>
    <col min="7849" max="7849" width="8" style="849" customWidth="1"/>
    <col min="7850" max="7851" width="7.7109375" style="849" customWidth="1"/>
    <col min="7852" max="7852" width="25.42578125" style="849" customWidth="1"/>
    <col min="7853" max="7853" width="0" style="849" hidden="1" customWidth="1"/>
    <col min="7854" max="7854" width="16" style="849" bestFit="1" customWidth="1"/>
    <col min="7855" max="7855" width="7.7109375" style="849" customWidth="1"/>
    <col min="7856" max="7857" width="8" style="849" customWidth="1"/>
    <col min="7858" max="7858" width="7.7109375" style="849" customWidth="1"/>
    <col min="7859" max="7859" width="10.5703125" style="849" customWidth="1"/>
    <col min="7860" max="7860" width="7.7109375" style="849" customWidth="1"/>
    <col min="7861" max="7861" width="10.5703125" style="849" customWidth="1"/>
    <col min="7862" max="7862" width="12.140625" style="849" bestFit="1" customWidth="1"/>
    <col min="7863" max="7863" width="7.7109375" style="849" customWidth="1"/>
    <col min="7864" max="7865" width="0" style="849" hidden="1" customWidth="1"/>
    <col min="7866" max="7866" width="7.7109375" style="849" customWidth="1"/>
    <col min="7867" max="7868" width="8" style="849" customWidth="1"/>
    <col min="7869" max="7869" width="21.85546875" style="849" customWidth="1"/>
    <col min="7870" max="7870" width="23.5703125" style="849" customWidth="1"/>
    <col min="7871" max="7871" width="0" style="849" hidden="1" customWidth="1"/>
    <col min="7872" max="7872" width="7.7109375" style="849" customWidth="1"/>
    <col min="7873" max="7874" width="8.7109375" style="849"/>
    <col min="7875" max="7875" width="0" style="849" hidden="1" customWidth="1"/>
    <col min="7876" max="7876" width="8" style="849" customWidth="1"/>
    <col min="7877" max="7878" width="7.7109375" style="849" customWidth="1"/>
    <col min="7879" max="7880" width="0" style="849" hidden="1" customWidth="1"/>
    <col min="7881" max="7881" width="8" style="849" customWidth="1"/>
    <col min="7882" max="7884" width="7.7109375" style="849" customWidth="1"/>
    <col min="7885" max="7885" width="23.5703125" style="849" customWidth="1"/>
    <col min="7886" max="7886" width="7.7109375" style="849" customWidth="1"/>
    <col min="7887" max="7887" width="8" style="849" customWidth="1"/>
    <col min="7888" max="7888" width="0" style="849" hidden="1" customWidth="1"/>
    <col min="7889" max="7891" width="7.7109375" style="849" customWidth="1"/>
    <col min="7892" max="7892" width="8" style="849" customWidth="1"/>
    <col min="7893" max="7894" width="7.7109375" style="849" customWidth="1"/>
    <col min="7895" max="7895" width="0" style="849" hidden="1" customWidth="1"/>
    <col min="7896" max="7897" width="7.7109375" style="849" customWidth="1"/>
    <col min="7898" max="7898" width="8" style="849" customWidth="1"/>
    <col min="7899" max="7899" width="0" style="849" hidden="1" customWidth="1"/>
    <col min="7900" max="7901" width="7.7109375" style="849" customWidth="1"/>
    <col min="7902" max="7902" width="23.5703125" style="849" customWidth="1"/>
    <col min="7903" max="7903" width="0" style="849" hidden="1" customWidth="1"/>
    <col min="7904" max="7907" width="7.7109375" style="849" customWidth="1"/>
    <col min="7908" max="7908" width="8" style="849" customWidth="1"/>
    <col min="7909" max="7910" width="7.7109375" style="849" customWidth="1"/>
    <col min="7911" max="7911" width="0" style="849" hidden="1" customWidth="1"/>
    <col min="7912" max="7912" width="7.7109375" style="849" customWidth="1"/>
    <col min="7913" max="7913" width="8" style="849" customWidth="1"/>
    <col min="7914" max="7915" width="7.7109375" style="849" customWidth="1"/>
    <col min="7916" max="7916" width="0" style="849" hidden="1" customWidth="1"/>
    <col min="7917" max="7917" width="23.5703125" style="849" customWidth="1"/>
    <col min="7918" max="7918" width="0" style="849" hidden="1" customWidth="1"/>
    <col min="7919" max="7919" width="8" style="849" customWidth="1"/>
    <col min="7920" max="7921" width="7.7109375" style="849" customWidth="1"/>
    <col min="7922" max="7922" width="0" style="849" hidden="1" customWidth="1"/>
    <col min="7923" max="7925" width="7.7109375" style="849" customWidth="1"/>
    <col min="7926" max="7926" width="0" style="849" hidden="1" customWidth="1"/>
    <col min="7927" max="7927" width="7.7109375" style="849" customWidth="1"/>
    <col min="7928" max="7928" width="8" style="849" customWidth="1"/>
    <col min="7929" max="7929" width="7.7109375" style="849" customWidth="1"/>
    <col min="7930" max="7930" width="23.5703125" style="849" customWidth="1"/>
    <col min="7931" max="7931" width="8" style="849" customWidth="1"/>
    <col min="7932" max="7932" width="7.7109375" style="849" customWidth="1"/>
    <col min="7933" max="7933" width="0" style="849" hidden="1" customWidth="1"/>
    <col min="7934" max="7935" width="7.7109375" style="849" customWidth="1"/>
    <col min="7936" max="7936" width="8" style="849" customWidth="1"/>
    <col min="7937" max="7940" width="7.7109375" style="849" customWidth="1"/>
    <col min="7941" max="7941" width="0" style="849" hidden="1" customWidth="1"/>
    <col min="7942" max="7942" width="23.5703125" style="849" customWidth="1"/>
    <col min="7943" max="8091" width="8.7109375" style="849"/>
    <col min="8092" max="8092" width="4.7109375" style="849" customWidth="1"/>
    <col min="8093" max="8093" width="23.5703125" style="849" customWidth="1"/>
    <col min="8094" max="8094" width="0" style="849" hidden="1" customWidth="1"/>
    <col min="8095" max="8095" width="7.7109375" style="849" customWidth="1"/>
    <col min="8096" max="8096" width="0" style="849" hidden="1" customWidth="1"/>
    <col min="8097" max="8100" width="7.7109375" style="849" customWidth="1"/>
    <col min="8101" max="8101" width="0" style="849" hidden="1" customWidth="1"/>
    <col min="8102" max="8103" width="7.7109375" style="849" customWidth="1"/>
    <col min="8104" max="8104" width="0" style="849" hidden="1" customWidth="1"/>
    <col min="8105" max="8105" width="8" style="849" customWidth="1"/>
    <col min="8106" max="8107" width="7.7109375" style="849" customWidth="1"/>
    <col min="8108" max="8108" width="25.42578125" style="849" customWidth="1"/>
    <col min="8109" max="8109" width="0" style="849" hidden="1" customWidth="1"/>
    <col min="8110" max="8110" width="16" style="849" bestFit="1" customWidth="1"/>
    <col min="8111" max="8111" width="7.7109375" style="849" customWidth="1"/>
    <col min="8112" max="8113" width="8" style="849" customWidth="1"/>
    <col min="8114" max="8114" width="7.7109375" style="849" customWidth="1"/>
    <col min="8115" max="8115" width="10.5703125" style="849" customWidth="1"/>
    <col min="8116" max="8116" width="7.7109375" style="849" customWidth="1"/>
    <col min="8117" max="8117" width="10.5703125" style="849" customWidth="1"/>
    <col min="8118" max="8118" width="12.140625" style="849" bestFit="1" customWidth="1"/>
    <col min="8119" max="8119" width="7.7109375" style="849" customWidth="1"/>
    <col min="8120" max="8121" width="0" style="849" hidden="1" customWidth="1"/>
    <col min="8122" max="8122" width="7.7109375" style="849" customWidth="1"/>
    <col min="8123" max="8124" width="8" style="849" customWidth="1"/>
    <col min="8125" max="8125" width="21.85546875" style="849" customWidth="1"/>
    <col min="8126" max="8126" width="23.5703125" style="849" customWidth="1"/>
    <col min="8127" max="8127" width="0" style="849" hidden="1" customWidth="1"/>
    <col min="8128" max="8128" width="7.7109375" style="849" customWidth="1"/>
    <col min="8129" max="8130" width="8.7109375" style="849"/>
    <col min="8131" max="8131" width="0" style="849" hidden="1" customWidth="1"/>
    <col min="8132" max="8132" width="8" style="849" customWidth="1"/>
    <col min="8133" max="8134" width="7.7109375" style="849" customWidth="1"/>
    <col min="8135" max="8136" width="0" style="849" hidden="1" customWidth="1"/>
    <col min="8137" max="8137" width="8" style="849" customWidth="1"/>
    <col min="8138" max="8140" width="7.7109375" style="849" customWidth="1"/>
    <col min="8141" max="8141" width="23.5703125" style="849" customWidth="1"/>
    <col min="8142" max="8142" width="7.7109375" style="849" customWidth="1"/>
    <col min="8143" max="8143" width="8" style="849" customWidth="1"/>
    <col min="8144" max="8144" width="0" style="849" hidden="1" customWidth="1"/>
    <col min="8145" max="8147" width="7.7109375" style="849" customWidth="1"/>
    <col min="8148" max="8148" width="8" style="849" customWidth="1"/>
    <col min="8149" max="8150" width="7.7109375" style="849" customWidth="1"/>
    <col min="8151" max="8151" width="0" style="849" hidden="1" customWidth="1"/>
    <col min="8152" max="8153" width="7.7109375" style="849" customWidth="1"/>
    <col min="8154" max="8154" width="8" style="849" customWidth="1"/>
    <col min="8155" max="8155" width="0" style="849" hidden="1" customWidth="1"/>
    <col min="8156" max="8157" width="7.7109375" style="849" customWidth="1"/>
    <col min="8158" max="8158" width="23.5703125" style="849" customWidth="1"/>
    <col min="8159" max="8159" width="0" style="849" hidden="1" customWidth="1"/>
    <col min="8160" max="8163" width="7.7109375" style="849" customWidth="1"/>
    <col min="8164" max="8164" width="8" style="849" customWidth="1"/>
    <col min="8165" max="8166" width="7.7109375" style="849" customWidth="1"/>
    <col min="8167" max="8167" width="0" style="849" hidden="1" customWidth="1"/>
    <col min="8168" max="8168" width="7.7109375" style="849" customWidth="1"/>
    <col min="8169" max="8169" width="8" style="849" customWidth="1"/>
    <col min="8170" max="8171" width="7.7109375" style="849" customWidth="1"/>
    <col min="8172" max="8172" width="0" style="849" hidden="1" customWidth="1"/>
    <col min="8173" max="8173" width="23.5703125" style="849" customWidth="1"/>
    <col min="8174" max="8174" width="0" style="849" hidden="1" customWidth="1"/>
    <col min="8175" max="8175" width="8" style="849" customWidth="1"/>
    <col min="8176" max="8177" width="7.7109375" style="849" customWidth="1"/>
    <col min="8178" max="8178" width="0" style="849" hidden="1" customWidth="1"/>
    <col min="8179" max="8181" width="7.7109375" style="849" customWidth="1"/>
    <col min="8182" max="8182" width="0" style="849" hidden="1" customWidth="1"/>
    <col min="8183" max="8183" width="7.7109375" style="849" customWidth="1"/>
    <col min="8184" max="8184" width="8" style="849" customWidth="1"/>
    <col min="8185" max="8185" width="7.7109375" style="849" customWidth="1"/>
    <col min="8186" max="8186" width="23.5703125" style="849" customWidth="1"/>
    <col min="8187" max="8187" width="8" style="849" customWidth="1"/>
    <col min="8188" max="8188" width="7.7109375" style="849" customWidth="1"/>
    <col min="8189" max="8189" width="0" style="849" hidden="1" customWidth="1"/>
    <col min="8190" max="8191" width="7.7109375" style="849" customWidth="1"/>
    <col min="8192" max="8192" width="8" style="849" customWidth="1"/>
    <col min="8193" max="8196" width="7.7109375" style="849" customWidth="1"/>
    <col min="8197" max="8197" width="0" style="849" hidden="1" customWidth="1"/>
    <col min="8198" max="8198" width="23.5703125" style="849" customWidth="1"/>
    <col min="8199" max="8347" width="8.7109375" style="849"/>
    <col min="8348" max="8348" width="4.7109375" style="849" customWidth="1"/>
    <col min="8349" max="8349" width="23.5703125" style="849" customWidth="1"/>
    <col min="8350" max="8350" width="0" style="849" hidden="1" customWidth="1"/>
    <col min="8351" max="8351" width="7.7109375" style="849" customWidth="1"/>
    <col min="8352" max="8352" width="0" style="849" hidden="1" customWidth="1"/>
    <col min="8353" max="8356" width="7.7109375" style="849" customWidth="1"/>
    <col min="8357" max="8357" width="0" style="849" hidden="1" customWidth="1"/>
    <col min="8358" max="8359" width="7.7109375" style="849" customWidth="1"/>
    <col min="8360" max="8360" width="0" style="849" hidden="1" customWidth="1"/>
    <col min="8361" max="8361" width="8" style="849" customWidth="1"/>
    <col min="8362" max="8363" width="7.7109375" style="849" customWidth="1"/>
    <col min="8364" max="8364" width="25.42578125" style="849" customWidth="1"/>
    <col min="8365" max="8365" width="0" style="849" hidden="1" customWidth="1"/>
    <col min="8366" max="8366" width="16" style="849" bestFit="1" customWidth="1"/>
    <col min="8367" max="8367" width="7.7109375" style="849" customWidth="1"/>
    <col min="8368" max="8369" width="8" style="849" customWidth="1"/>
    <col min="8370" max="8370" width="7.7109375" style="849" customWidth="1"/>
    <col min="8371" max="8371" width="10.5703125" style="849" customWidth="1"/>
    <col min="8372" max="8372" width="7.7109375" style="849" customWidth="1"/>
    <col min="8373" max="8373" width="10.5703125" style="849" customWidth="1"/>
    <col min="8374" max="8374" width="12.140625" style="849" bestFit="1" customWidth="1"/>
    <col min="8375" max="8375" width="7.7109375" style="849" customWidth="1"/>
    <col min="8376" max="8377" width="0" style="849" hidden="1" customWidth="1"/>
    <col min="8378" max="8378" width="7.7109375" style="849" customWidth="1"/>
    <col min="8379" max="8380" width="8" style="849" customWidth="1"/>
    <col min="8381" max="8381" width="21.85546875" style="849" customWidth="1"/>
    <col min="8382" max="8382" width="23.5703125" style="849" customWidth="1"/>
    <col min="8383" max="8383" width="0" style="849" hidden="1" customWidth="1"/>
    <col min="8384" max="8384" width="7.7109375" style="849" customWidth="1"/>
    <col min="8385" max="8386" width="8.7109375" style="849"/>
    <col min="8387" max="8387" width="0" style="849" hidden="1" customWidth="1"/>
    <col min="8388" max="8388" width="8" style="849" customWidth="1"/>
    <col min="8389" max="8390" width="7.7109375" style="849" customWidth="1"/>
    <col min="8391" max="8392" width="0" style="849" hidden="1" customWidth="1"/>
    <col min="8393" max="8393" width="8" style="849" customWidth="1"/>
    <col min="8394" max="8396" width="7.7109375" style="849" customWidth="1"/>
    <col min="8397" max="8397" width="23.5703125" style="849" customWidth="1"/>
    <col min="8398" max="8398" width="7.7109375" style="849" customWidth="1"/>
    <col min="8399" max="8399" width="8" style="849" customWidth="1"/>
    <col min="8400" max="8400" width="0" style="849" hidden="1" customWidth="1"/>
    <col min="8401" max="8403" width="7.7109375" style="849" customWidth="1"/>
    <col min="8404" max="8404" width="8" style="849" customWidth="1"/>
    <col min="8405" max="8406" width="7.7109375" style="849" customWidth="1"/>
    <col min="8407" max="8407" width="0" style="849" hidden="1" customWidth="1"/>
    <col min="8408" max="8409" width="7.7109375" style="849" customWidth="1"/>
    <col min="8410" max="8410" width="8" style="849" customWidth="1"/>
    <col min="8411" max="8411" width="0" style="849" hidden="1" customWidth="1"/>
    <col min="8412" max="8413" width="7.7109375" style="849" customWidth="1"/>
    <col min="8414" max="8414" width="23.5703125" style="849" customWidth="1"/>
    <col min="8415" max="8415" width="0" style="849" hidden="1" customWidth="1"/>
    <col min="8416" max="8419" width="7.7109375" style="849" customWidth="1"/>
    <col min="8420" max="8420" width="8" style="849" customWidth="1"/>
    <col min="8421" max="8422" width="7.7109375" style="849" customWidth="1"/>
    <col min="8423" max="8423" width="0" style="849" hidden="1" customWidth="1"/>
    <col min="8424" max="8424" width="7.7109375" style="849" customWidth="1"/>
    <col min="8425" max="8425" width="8" style="849" customWidth="1"/>
    <col min="8426" max="8427" width="7.7109375" style="849" customWidth="1"/>
    <col min="8428" max="8428" width="0" style="849" hidden="1" customWidth="1"/>
    <col min="8429" max="8429" width="23.5703125" style="849" customWidth="1"/>
    <col min="8430" max="8430" width="0" style="849" hidden="1" customWidth="1"/>
    <col min="8431" max="8431" width="8" style="849" customWidth="1"/>
    <col min="8432" max="8433" width="7.7109375" style="849" customWidth="1"/>
    <col min="8434" max="8434" width="0" style="849" hidden="1" customWidth="1"/>
    <col min="8435" max="8437" width="7.7109375" style="849" customWidth="1"/>
    <col min="8438" max="8438" width="0" style="849" hidden="1" customWidth="1"/>
    <col min="8439" max="8439" width="7.7109375" style="849" customWidth="1"/>
    <col min="8440" max="8440" width="8" style="849" customWidth="1"/>
    <col min="8441" max="8441" width="7.7109375" style="849" customWidth="1"/>
    <col min="8442" max="8442" width="23.5703125" style="849" customWidth="1"/>
    <col min="8443" max="8443" width="8" style="849" customWidth="1"/>
    <col min="8444" max="8444" width="7.7109375" style="849" customWidth="1"/>
    <col min="8445" max="8445" width="0" style="849" hidden="1" customWidth="1"/>
    <col min="8446" max="8447" width="7.7109375" style="849" customWidth="1"/>
    <col min="8448" max="8448" width="8" style="849" customWidth="1"/>
    <col min="8449" max="8452" width="7.7109375" style="849" customWidth="1"/>
    <col min="8453" max="8453" width="0" style="849" hidden="1" customWidth="1"/>
    <col min="8454" max="8454" width="23.5703125" style="849" customWidth="1"/>
    <col min="8455" max="8603" width="8.7109375" style="849"/>
    <col min="8604" max="8604" width="4.7109375" style="849" customWidth="1"/>
    <col min="8605" max="8605" width="23.5703125" style="849" customWidth="1"/>
    <col min="8606" max="8606" width="0" style="849" hidden="1" customWidth="1"/>
    <col min="8607" max="8607" width="7.7109375" style="849" customWidth="1"/>
    <col min="8608" max="8608" width="0" style="849" hidden="1" customWidth="1"/>
    <col min="8609" max="8612" width="7.7109375" style="849" customWidth="1"/>
    <col min="8613" max="8613" width="0" style="849" hidden="1" customWidth="1"/>
    <col min="8614" max="8615" width="7.7109375" style="849" customWidth="1"/>
    <col min="8616" max="8616" width="0" style="849" hidden="1" customWidth="1"/>
    <col min="8617" max="8617" width="8" style="849" customWidth="1"/>
    <col min="8618" max="8619" width="7.7109375" style="849" customWidth="1"/>
    <col min="8620" max="8620" width="25.42578125" style="849" customWidth="1"/>
    <col min="8621" max="8621" width="0" style="849" hidden="1" customWidth="1"/>
    <col min="8622" max="8622" width="16" style="849" bestFit="1" customWidth="1"/>
    <col min="8623" max="8623" width="7.7109375" style="849" customWidth="1"/>
    <col min="8624" max="8625" width="8" style="849" customWidth="1"/>
    <col min="8626" max="8626" width="7.7109375" style="849" customWidth="1"/>
    <col min="8627" max="8627" width="10.5703125" style="849" customWidth="1"/>
    <col min="8628" max="8628" width="7.7109375" style="849" customWidth="1"/>
    <col min="8629" max="8629" width="10.5703125" style="849" customWidth="1"/>
    <col min="8630" max="8630" width="12.140625" style="849" bestFit="1" customWidth="1"/>
    <col min="8631" max="8631" width="7.7109375" style="849" customWidth="1"/>
    <col min="8632" max="8633" width="0" style="849" hidden="1" customWidth="1"/>
    <col min="8634" max="8634" width="7.7109375" style="849" customWidth="1"/>
    <col min="8635" max="8636" width="8" style="849" customWidth="1"/>
    <col min="8637" max="8637" width="21.85546875" style="849" customWidth="1"/>
    <col min="8638" max="8638" width="23.5703125" style="849" customWidth="1"/>
    <col min="8639" max="8639" width="0" style="849" hidden="1" customWidth="1"/>
    <col min="8640" max="8640" width="7.7109375" style="849" customWidth="1"/>
    <col min="8641" max="8642" width="8.7109375" style="849"/>
    <col min="8643" max="8643" width="0" style="849" hidden="1" customWidth="1"/>
    <col min="8644" max="8644" width="8" style="849" customWidth="1"/>
    <col min="8645" max="8646" width="7.7109375" style="849" customWidth="1"/>
    <col min="8647" max="8648" width="0" style="849" hidden="1" customWidth="1"/>
    <col min="8649" max="8649" width="8" style="849" customWidth="1"/>
    <col min="8650" max="8652" width="7.7109375" style="849" customWidth="1"/>
    <col min="8653" max="8653" width="23.5703125" style="849" customWidth="1"/>
    <col min="8654" max="8654" width="7.7109375" style="849" customWidth="1"/>
    <col min="8655" max="8655" width="8" style="849" customWidth="1"/>
    <col min="8656" max="8656" width="0" style="849" hidden="1" customWidth="1"/>
    <col min="8657" max="8659" width="7.7109375" style="849" customWidth="1"/>
    <col min="8660" max="8660" width="8" style="849" customWidth="1"/>
    <col min="8661" max="8662" width="7.7109375" style="849" customWidth="1"/>
    <col min="8663" max="8663" width="0" style="849" hidden="1" customWidth="1"/>
    <col min="8664" max="8665" width="7.7109375" style="849" customWidth="1"/>
    <col min="8666" max="8666" width="8" style="849" customWidth="1"/>
    <col min="8667" max="8667" width="0" style="849" hidden="1" customWidth="1"/>
    <col min="8668" max="8669" width="7.7109375" style="849" customWidth="1"/>
    <col min="8670" max="8670" width="23.5703125" style="849" customWidth="1"/>
    <col min="8671" max="8671" width="0" style="849" hidden="1" customWidth="1"/>
    <col min="8672" max="8675" width="7.7109375" style="849" customWidth="1"/>
    <col min="8676" max="8676" width="8" style="849" customWidth="1"/>
    <col min="8677" max="8678" width="7.7109375" style="849" customWidth="1"/>
    <col min="8679" max="8679" width="0" style="849" hidden="1" customWidth="1"/>
    <col min="8680" max="8680" width="7.7109375" style="849" customWidth="1"/>
    <col min="8681" max="8681" width="8" style="849" customWidth="1"/>
    <col min="8682" max="8683" width="7.7109375" style="849" customWidth="1"/>
    <col min="8684" max="8684" width="0" style="849" hidden="1" customWidth="1"/>
    <col min="8685" max="8685" width="23.5703125" style="849" customWidth="1"/>
    <col min="8686" max="8686" width="0" style="849" hidden="1" customWidth="1"/>
    <col min="8687" max="8687" width="8" style="849" customWidth="1"/>
    <col min="8688" max="8689" width="7.7109375" style="849" customWidth="1"/>
    <col min="8690" max="8690" width="0" style="849" hidden="1" customWidth="1"/>
    <col min="8691" max="8693" width="7.7109375" style="849" customWidth="1"/>
    <col min="8694" max="8694" width="0" style="849" hidden="1" customWidth="1"/>
    <col min="8695" max="8695" width="7.7109375" style="849" customWidth="1"/>
    <col min="8696" max="8696" width="8" style="849" customWidth="1"/>
    <col min="8697" max="8697" width="7.7109375" style="849" customWidth="1"/>
    <col min="8698" max="8698" width="23.5703125" style="849" customWidth="1"/>
    <col min="8699" max="8699" width="8" style="849" customWidth="1"/>
    <col min="8700" max="8700" width="7.7109375" style="849" customWidth="1"/>
    <col min="8701" max="8701" width="0" style="849" hidden="1" customWidth="1"/>
    <col min="8702" max="8703" width="7.7109375" style="849" customWidth="1"/>
    <col min="8704" max="8704" width="8" style="849" customWidth="1"/>
    <col min="8705" max="8708" width="7.7109375" style="849" customWidth="1"/>
    <col min="8709" max="8709" width="0" style="849" hidden="1" customWidth="1"/>
    <col min="8710" max="8710" width="23.5703125" style="849" customWidth="1"/>
    <col min="8711" max="8859" width="8.7109375" style="849"/>
    <col min="8860" max="8860" width="4.7109375" style="849" customWidth="1"/>
    <col min="8861" max="8861" width="23.5703125" style="849" customWidth="1"/>
    <col min="8862" max="8862" width="0" style="849" hidden="1" customWidth="1"/>
    <col min="8863" max="8863" width="7.7109375" style="849" customWidth="1"/>
    <col min="8864" max="8864" width="0" style="849" hidden="1" customWidth="1"/>
    <col min="8865" max="8868" width="7.7109375" style="849" customWidth="1"/>
    <col min="8869" max="8869" width="0" style="849" hidden="1" customWidth="1"/>
    <col min="8870" max="8871" width="7.7109375" style="849" customWidth="1"/>
    <col min="8872" max="8872" width="0" style="849" hidden="1" customWidth="1"/>
    <col min="8873" max="8873" width="8" style="849" customWidth="1"/>
    <col min="8874" max="8875" width="7.7109375" style="849" customWidth="1"/>
    <col min="8876" max="8876" width="25.42578125" style="849" customWidth="1"/>
    <col min="8877" max="8877" width="0" style="849" hidden="1" customWidth="1"/>
    <col min="8878" max="8878" width="16" style="849" bestFit="1" customWidth="1"/>
    <col min="8879" max="8879" width="7.7109375" style="849" customWidth="1"/>
    <col min="8880" max="8881" width="8" style="849" customWidth="1"/>
    <col min="8882" max="8882" width="7.7109375" style="849" customWidth="1"/>
    <col min="8883" max="8883" width="10.5703125" style="849" customWidth="1"/>
    <col min="8884" max="8884" width="7.7109375" style="849" customWidth="1"/>
    <col min="8885" max="8885" width="10.5703125" style="849" customWidth="1"/>
    <col min="8886" max="8886" width="12.140625" style="849" bestFit="1" customWidth="1"/>
    <col min="8887" max="8887" width="7.7109375" style="849" customWidth="1"/>
    <col min="8888" max="8889" width="0" style="849" hidden="1" customWidth="1"/>
    <col min="8890" max="8890" width="7.7109375" style="849" customWidth="1"/>
    <col min="8891" max="8892" width="8" style="849" customWidth="1"/>
    <col min="8893" max="8893" width="21.85546875" style="849" customWidth="1"/>
    <col min="8894" max="8894" width="23.5703125" style="849" customWidth="1"/>
    <col min="8895" max="8895" width="0" style="849" hidden="1" customWidth="1"/>
    <col min="8896" max="8896" width="7.7109375" style="849" customWidth="1"/>
    <col min="8897" max="8898" width="8.7109375" style="849"/>
    <col min="8899" max="8899" width="0" style="849" hidden="1" customWidth="1"/>
    <col min="8900" max="8900" width="8" style="849" customWidth="1"/>
    <col min="8901" max="8902" width="7.7109375" style="849" customWidth="1"/>
    <col min="8903" max="8904" width="0" style="849" hidden="1" customWidth="1"/>
    <col min="8905" max="8905" width="8" style="849" customWidth="1"/>
    <col min="8906" max="8908" width="7.7109375" style="849" customWidth="1"/>
    <col min="8909" max="8909" width="23.5703125" style="849" customWidth="1"/>
    <col min="8910" max="8910" width="7.7109375" style="849" customWidth="1"/>
    <col min="8911" max="8911" width="8" style="849" customWidth="1"/>
    <col min="8912" max="8912" width="0" style="849" hidden="1" customWidth="1"/>
    <col min="8913" max="8915" width="7.7109375" style="849" customWidth="1"/>
    <col min="8916" max="8916" width="8" style="849" customWidth="1"/>
    <col min="8917" max="8918" width="7.7109375" style="849" customWidth="1"/>
    <col min="8919" max="8919" width="0" style="849" hidden="1" customWidth="1"/>
    <col min="8920" max="8921" width="7.7109375" style="849" customWidth="1"/>
    <col min="8922" max="8922" width="8" style="849" customWidth="1"/>
    <col min="8923" max="8923" width="0" style="849" hidden="1" customWidth="1"/>
    <col min="8924" max="8925" width="7.7109375" style="849" customWidth="1"/>
    <col min="8926" max="8926" width="23.5703125" style="849" customWidth="1"/>
    <col min="8927" max="8927" width="0" style="849" hidden="1" customWidth="1"/>
    <col min="8928" max="8931" width="7.7109375" style="849" customWidth="1"/>
    <col min="8932" max="8932" width="8" style="849" customWidth="1"/>
    <col min="8933" max="8934" width="7.7109375" style="849" customWidth="1"/>
    <col min="8935" max="8935" width="0" style="849" hidden="1" customWidth="1"/>
    <col min="8936" max="8936" width="7.7109375" style="849" customWidth="1"/>
    <col min="8937" max="8937" width="8" style="849" customWidth="1"/>
    <col min="8938" max="8939" width="7.7109375" style="849" customWidth="1"/>
    <col min="8940" max="8940" width="0" style="849" hidden="1" customWidth="1"/>
    <col min="8941" max="8941" width="23.5703125" style="849" customWidth="1"/>
    <col min="8942" max="8942" width="0" style="849" hidden="1" customWidth="1"/>
    <col min="8943" max="8943" width="8" style="849" customWidth="1"/>
    <col min="8944" max="8945" width="7.7109375" style="849" customWidth="1"/>
    <col min="8946" max="8946" width="0" style="849" hidden="1" customWidth="1"/>
    <col min="8947" max="8949" width="7.7109375" style="849" customWidth="1"/>
    <col min="8950" max="8950" width="0" style="849" hidden="1" customWidth="1"/>
    <col min="8951" max="8951" width="7.7109375" style="849" customWidth="1"/>
    <col min="8952" max="8952" width="8" style="849" customWidth="1"/>
    <col min="8953" max="8953" width="7.7109375" style="849" customWidth="1"/>
    <col min="8954" max="8954" width="23.5703125" style="849" customWidth="1"/>
    <col min="8955" max="8955" width="8" style="849" customWidth="1"/>
    <col min="8956" max="8956" width="7.7109375" style="849" customWidth="1"/>
    <col min="8957" max="8957" width="0" style="849" hidden="1" customWidth="1"/>
    <col min="8958" max="8959" width="7.7109375" style="849" customWidth="1"/>
    <col min="8960" max="8960" width="8" style="849" customWidth="1"/>
    <col min="8961" max="8964" width="7.7109375" style="849" customWidth="1"/>
    <col min="8965" max="8965" width="0" style="849" hidden="1" customWidth="1"/>
    <col min="8966" max="8966" width="23.5703125" style="849" customWidth="1"/>
    <col min="8967" max="9115" width="8.7109375" style="849"/>
    <col min="9116" max="9116" width="4.7109375" style="849" customWidth="1"/>
    <col min="9117" max="9117" width="23.5703125" style="849" customWidth="1"/>
    <col min="9118" max="9118" width="0" style="849" hidden="1" customWidth="1"/>
    <col min="9119" max="9119" width="7.7109375" style="849" customWidth="1"/>
    <col min="9120" max="9120" width="0" style="849" hidden="1" customWidth="1"/>
    <col min="9121" max="9124" width="7.7109375" style="849" customWidth="1"/>
    <col min="9125" max="9125" width="0" style="849" hidden="1" customWidth="1"/>
    <col min="9126" max="9127" width="7.7109375" style="849" customWidth="1"/>
    <col min="9128" max="9128" width="0" style="849" hidden="1" customWidth="1"/>
    <col min="9129" max="9129" width="8" style="849" customWidth="1"/>
    <col min="9130" max="9131" width="7.7109375" style="849" customWidth="1"/>
    <col min="9132" max="9132" width="25.42578125" style="849" customWidth="1"/>
    <col min="9133" max="9133" width="0" style="849" hidden="1" customWidth="1"/>
    <col min="9134" max="9134" width="16" style="849" bestFit="1" customWidth="1"/>
    <col min="9135" max="9135" width="7.7109375" style="849" customWidth="1"/>
    <col min="9136" max="9137" width="8" style="849" customWidth="1"/>
    <col min="9138" max="9138" width="7.7109375" style="849" customWidth="1"/>
    <col min="9139" max="9139" width="10.5703125" style="849" customWidth="1"/>
    <col min="9140" max="9140" width="7.7109375" style="849" customWidth="1"/>
    <col min="9141" max="9141" width="10.5703125" style="849" customWidth="1"/>
    <col min="9142" max="9142" width="12.140625" style="849" bestFit="1" customWidth="1"/>
    <col min="9143" max="9143" width="7.7109375" style="849" customWidth="1"/>
    <col min="9144" max="9145" width="0" style="849" hidden="1" customWidth="1"/>
    <col min="9146" max="9146" width="7.7109375" style="849" customWidth="1"/>
    <col min="9147" max="9148" width="8" style="849" customWidth="1"/>
    <col min="9149" max="9149" width="21.85546875" style="849" customWidth="1"/>
    <col min="9150" max="9150" width="23.5703125" style="849" customWidth="1"/>
    <col min="9151" max="9151" width="0" style="849" hidden="1" customWidth="1"/>
    <col min="9152" max="9152" width="7.7109375" style="849" customWidth="1"/>
    <col min="9153" max="9154" width="8.7109375" style="849"/>
    <col min="9155" max="9155" width="0" style="849" hidden="1" customWidth="1"/>
    <col min="9156" max="9156" width="8" style="849" customWidth="1"/>
    <col min="9157" max="9158" width="7.7109375" style="849" customWidth="1"/>
    <col min="9159" max="9160" width="0" style="849" hidden="1" customWidth="1"/>
    <col min="9161" max="9161" width="8" style="849" customWidth="1"/>
    <col min="9162" max="9164" width="7.7109375" style="849" customWidth="1"/>
    <col min="9165" max="9165" width="23.5703125" style="849" customWidth="1"/>
    <col min="9166" max="9166" width="7.7109375" style="849" customWidth="1"/>
    <col min="9167" max="9167" width="8" style="849" customWidth="1"/>
    <col min="9168" max="9168" width="0" style="849" hidden="1" customWidth="1"/>
    <col min="9169" max="9171" width="7.7109375" style="849" customWidth="1"/>
    <col min="9172" max="9172" width="8" style="849" customWidth="1"/>
    <col min="9173" max="9174" width="7.7109375" style="849" customWidth="1"/>
    <col min="9175" max="9175" width="0" style="849" hidden="1" customWidth="1"/>
    <col min="9176" max="9177" width="7.7109375" style="849" customWidth="1"/>
    <col min="9178" max="9178" width="8" style="849" customWidth="1"/>
    <col min="9179" max="9179" width="0" style="849" hidden="1" customWidth="1"/>
    <col min="9180" max="9181" width="7.7109375" style="849" customWidth="1"/>
    <col min="9182" max="9182" width="23.5703125" style="849" customWidth="1"/>
    <col min="9183" max="9183" width="0" style="849" hidden="1" customWidth="1"/>
    <col min="9184" max="9187" width="7.7109375" style="849" customWidth="1"/>
    <col min="9188" max="9188" width="8" style="849" customWidth="1"/>
    <col min="9189" max="9190" width="7.7109375" style="849" customWidth="1"/>
    <col min="9191" max="9191" width="0" style="849" hidden="1" customWidth="1"/>
    <col min="9192" max="9192" width="7.7109375" style="849" customWidth="1"/>
    <col min="9193" max="9193" width="8" style="849" customWidth="1"/>
    <col min="9194" max="9195" width="7.7109375" style="849" customWidth="1"/>
    <col min="9196" max="9196" width="0" style="849" hidden="1" customWidth="1"/>
    <col min="9197" max="9197" width="23.5703125" style="849" customWidth="1"/>
    <col min="9198" max="9198" width="0" style="849" hidden="1" customWidth="1"/>
    <col min="9199" max="9199" width="8" style="849" customWidth="1"/>
    <col min="9200" max="9201" width="7.7109375" style="849" customWidth="1"/>
    <col min="9202" max="9202" width="0" style="849" hidden="1" customWidth="1"/>
    <col min="9203" max="9205" width="7.7109375" style="849" customWidth="1"/>
    <col min="9206" max="9206" width="0" style="849" hidden="1" customWidth="1"/>
    <col min="9207" max="9207" width="7.7109375" style="849" customWidth="1"/>
    <col min="9208" max="9208" width="8" style="849" customWidth="1"/>
    <col min="9209" max="9209" width="7.7109375" style="849" customWidth="1"/>
    <col min="9210" max="9210" width="23.5703125" style="849" customWidth="1"/>
    <col min="9211" max="9211" width="8" style="849" customWidth="1"/>
    <col min="9212" max="9212" width="7.7109375" style="849" customWidth="1"/>
    <col min="9213" max="9213" width="0" style="849" hidden="1" customWidth="1"/>
    <col min="9214" max="9215" width="7.7109375" style="849" customWidth="1"/>
    <col min="9216" max="9216" width="8" style="849" customWidth="1"/>
    <col min="9217" max="9220" width="7.7109375" style="849" customWidth="1"/>
    <col min="9221" max="9221" width="0" style="849" hidden="1" customWidth="1"/>
    <col min="9222" max="9222" width="23.5703125" style="849" customWidth="1"/>
    <col min="9223" max="9371" width="8.7109375" style="849"/>
    <col min="9372" max="9372" width="4.7109375" style="849" customWidth="1"/>
    <col min="9373" max="9373" width="23.5703125" style="849" customWidth="1"/>
    <col min="9374" max="9374" width="0" style="849" hidden="1" customWidth="1"/>
    <col min="9375" max="9375" width="7.7109375" style="849" customWidth="1"/>
    <col min="9376" max="9376" width="0" style="849" hidden="1" customWidth="1"/>
    <col min="9377" max="9380" width="7.7109375" style="849" customWidth="1"/>
    <col min="9381" max="9381" width="0" style="849" hidden="1" customWidth="1"/>
    <col min="9382" max="9383" width="7.7109375" style="849" customWidth="1"/>
    <col min="9384" max="9384" width="0" style="849" hidden="1" customWidth="1"/>
    <col min="9385" max="9385" width="8" style="849" customWidth="1"/>
    <col min="9386" max="9387" width="7.7109375" style="849" customWidth="1"/>
    <col min="9388" max="9388" width="25.42578125" style="849" customWidth="1"/>
    <col min="9389" max="9389" width="0" style="849" hidden="1" customWidth="1"/>
    <col min="9390" max="9390" width="16" style="849" bestFit="1" customWidth="1"/>
    <col min="9391" max="9391" width="7.7109375" style="849" customWidth="1"/>
    <col min="9392" max="9393" width="8" style="849" customWidth="1"/>
    <col min="9394" max="9394" width="7.7109375" style="849" customWidth="1"/>
    <col min="9395" max="9395" width="10.5703125" style="849" customWidth="1"/>
    <col min="9396" max="9396" width="7.7109375" style="849" customWidth="1"/>
    <col min="9397" max="9397" width="10.5703125" style="849" customWidth="1"/>
    <col min="9398" max="9398" width="12.140625" style="849" bestFit="1" customWidth="1"/>
    <col min="9399" max="9399" width="7.7109375" style="849" customWidth="1"/>
    <col min="9400" max="9401" width="0" style="849" hidden="1" customWidth="1"/>
    <col min="9402" max="9402" width="7.7109375" style="849" customWidth="1"/>
    <col min="9403" max="9404" width="8" style="849" customWidth="1"/>
    <col min="9405" max="9405" width="21.85546875" style="849" customWidth="1"/>
    <col min="9406" max="9406" width="23.5703125" style="849" customWidth="1"/>
    <col min="9407" max="9407" width="0" style="849" hidden="1" customWidth="1"/>
    <col min="9408" max="9408" width="7.7109375" style="849" customWidth="1"/>
    <col min="9409" max="9410" width="8.7109375" style="849"/>
    <col min="9411" max="9411" width="0" style="849" hidden="1" customWidth="1"/>
    <col min="9412" max="9412" width="8" style="849" customWidth="1"/>
    <col min="9413" max="9414" width="7.7109375" style="849" customWidth="1"/>
    <col min="9415" max="9416" width="0" style="849" hidden="1" customWidth="1"/>
    <col min="9417" max="9417" width="8" style="849" customWidth="1"/>
    <col min="9418" max="9420" width="7.7109375" style="849" customWidth="1"/>
    <col min="9421" max="9421" width="23.5703125" style="849" customWidth="1"/>
    <col min="9422" max="9422" width="7.7109375" style="849" customWidth="1"/>
    <col min="9423" max="9423" width="8" style="849" customWidth="1"/>
    <col min="9424" max="9424" width="0" style="849" hidden="1" customWidth="1"/>
    <col min="9425" max="9427" width="7.7109375" style="849" customWidth="1"/>
    <col min="9428" max="9428" width="8" style="849" customWidth="1"/>
    <col min="9429" max="9430" width="7.7109375" style="849" customWidth="1"/>
    <col min="9431" max="9431" width="0" style="849" hidden="1" customWidth="1"/>
    <col min="9432" max="9433" width="7.7109375" style="849" customWidth="1"/>
    <col min="9434" max="9434" width="8" style="849" customWidth="1"/>
    <col min="9435" max="9435" width="0" style="849" hidden="1" customWidth="1"/>
    <col min="9436" max="9437" width="7.7109375" style="849" customWidth="1"/>
    <col min="9438" max="9438" width="23.5703125" style="849" customWidth="1"/>
    <col min="9439" max="9439" width="0" style="849" hidden="1" customWidth="1"/>
    <col min="9440" max="9443" width="7.7109375" style="849" customWidth="1"/>
    <col min="9444" max="9444" width="8" style="849" customWidth="1"/>
    <col min="9445" max="9446" width="7.7109375" style="849" customWidth="1"/>
    <col min="9447" max="9447" width="0" style="849" hidden="1" customWidth="1"/>
    <col min="9448" max="9448" width="7.7109375" style="849" customWidth="1"/>
    <col min="9449" max="9449" width="8" style="849" customWidth="1"/>
    <col min="9450" max="9451" width="7.7109375" style="849" customWidth="1"/>
    <col min="9452" max="9452" width="0" style="849" hidden="1" customWidth="1"/>
    <col min="9453" max="9453" width="23.5703125" style="849" customWidth="1"/>
    <col min="9454" max="9454" width="0" style="849" hidden="1" customWidth="1"/>
    <col min="9455" max="9455" width="8" style="849" customWidth="1"/>
    <col min="9456" max="9457" width="7.7109375" style="849" customWidth="1"/>
    <col min="9458" max="9458" width="0" style="849" hidden="1" customWidth="1"/>
    <col min="9459" max="9461" width="7.7109375" style="849" customWidth="1"/>
    <col min="9462" max="9462" width="0" style="849" hidden="1" customWidth="1"/>
    <col min="9463" max="9463" width="7.7109375" style="849" customWidth="1"/>
    <col min="9464" max="9464" width="8" style="849" customWidth="1"/>
    <col min="9465" max="9465" width="7.7109375" style="849" customWidth="1"/>
    <col min="9466" max="9466" width="23.5703125" style="849" customWidth="1"/>
    <col min="9467" max="9467" width="8" style="849" customWidth="1"/>
    <col min="9468" max="9468" width="7.7109375" style="849" customWidth="1"/>
    <col min="9469" max="9469" width="0" style="849" hidden="1" customWidth="1"/>
    <col min="9470" max="9471" width="7.7109375" style="849" customWidth="1"/>
    <col min="9472" max="9472" width="8" style="849" customWidth="1"/>
    <col min="9473" max="9476" width="7.7109375" style="849" customWidth="1"/>
    <col min="9477" max="9477" width="0" style="849" hidden="1" customWidth="1"/>
    <col min="9478" max="9478" width="23.5703125" style="849" customWidth="1"/>
    <col min="9479" max="9627" width="8.7109375" style="849"/>
    <col min="9628" max="9628" width="4.7109375" style="849" customWidth="1"/>
    <col min="9629" max="9629" width="23.5703125" style="849" customWidth="1"/>
    <col min="9630" max="9630" width="0" style="849" hidden="1" customWidth="1"/>
    <col min="9631" max="9631" width="7.7109375" style="849" customWidth="1"/>
    <col min="9632" max="9632" width="0" style="849" hidden="1" customWidth="1"/>
    <col min="9633" max="9636" width="7.7109375" style="849" customWidth="1"/>
    <col min="9637" max="9637" width="0" style="849" hidden="1" customWidth="1"/>
    <col min="9638" max="9639" width="7.7109375" style="849" customWidth="1"/>
    <col min="9640" max="9640" width="0" style="849" hidden="1" customWidth="1"/>
    <col min="9641" max="9641" width="8" style="849" customWidth="1"/>
    <col min="9642" max="9643" width="7.7109375" style="849" customWidth="1"/>
    <col min="9644" max="9644" width="25.42578125" style="849" customWidth="1"/>
    <col min="9645" max="9645" width="0" style="849" hidden="1" customWidth="1"/>
    <col min="9646" max="9646" width="16" style="849" bestFit="1" customWidth="1"/>
    <col min="9647" max="9647" width="7.7109375" style="849" customWidth="1"/>
    <col min="9648" max="9649" width="8" style="849" customWidth="1"/>
    <col min="9650" max="9650" width="7.7109375" style="849" customWidth="1"/>
    <col min="9651" max="9651" width="10.5703125" style="849" customWidth="1"/>
    <col min="9652" max="9652" width="7.7109375" style="849" customWidth="1"/>
    <col min="9653" max="9653" width="10.5703125" style="849" customWidth="1"/>
    <col min="9654" max="9654" width="12.140625" style="849" bestFit="1" customWidth="1"/>
    <col min="9655" max="9655" width="7.7109375" style="849" customWidth="1"/>
    <col min="9656" max="9657" width="0" style="849" hidden="1" customWidth="1"/>
    <col min="9658" max="9658" width="7.7109375" style="849" customWidth="1"/>
    <col min="9659" max="9660" width="8" style="849" customWidth="1"/>
    <col min="9661" max="9661" width="21.85546875" style="849" customWidth="1"/>
    <col min="9662" max="9662" width="23.5703125" style="849" customWidth="1"/>
    <col min="9663" max="9663" width="0" style="849" hidden="1" customWidth="1"/>
    <col min="9664" max="9664" width="7.7109375" style="849" customWidth="1"/>
    <col min="9665" max="9666" width="8.7109375" style="849"/>
    <col min="9667" max="9667" width="0" style="849" hidden="1" customWidth="1"/>
    <col min="9668" max="9668" width="8" style="849" customWidth="1"/>
    <col min="9669" max="9670" width="7.7109375" style="849" customWidth="1"/>
    <col min="9671" max="9672" width="0" style="849" hidden="1" customWidth="1"/>
    <col min="9673" max="9673" width="8" style="849" customWidth="1"/>
    <col min="9674" max="9676" width="7.7109375" style="849" customWidth="1"/>
    <col min="9677" max="9677" width="23.5703125" style="849" customWidth="1"/>
    <col min="9678" max="9678" width="7.7109375" style="849" customWidth="1"/>
    <col min="9679" max="9679" width="8" style="849" customWidth="1"/>
    <col min="9680" max="9680" width="0" style="849" hidden="1" customWidth="1"/>
    <col min="9681" max="9683" width="7.7109375" style="849" customWidth="1"/>
    <col min="9684" max="9684" width="8" style="849" customWidth="1"/>
    <col min="9685" max="9686" width="7.7109375" style="849" customWidth="1"/>
    <col min="9687" max="9687" width="0" style="849" hidden="1" customWidth="1"/>
    <col min="9688" max="9689" width="7.7109375" style="849" customWidth="1"/>
    <col min="9690" max="9690" width="8" style="849" customWidth="1"/>
    <col min="9691" max="9691" width="0" style="849" hidden="1" customWidth="1"/>
    <col min="9692" max="9693" width="7.7109375" style="849" customWidth="1"/>
    <col min="9694" max="9694" width="23.5703125" style="849" customWidth="1"/>
    <col min="9695" max="9695" width="0" style="849" hidden="1" customWidth="1"/>
    <col min="9696" max="9699" width="7.7109375" style="849" customWidth="1"/>
    <col min="9700" max="9700" width="8" style="849" customWidth="1"/>
    <col min="9701" max="9702" width="7.7109375" style="849" customWidth="1"/>
    <col min="9703" max="9703" width="0" style="849" hidden="1" customWidth="1"/>
    <col min="9704" max="9704" width="7.7109375" style="849" customWidth="1"/>
    <col min="9705" max="9705" width="8" style="849" customWidth="1"/>
    <col min="9706" max="9707" width="7.7109375" style="849" customWidth="1"/>
    <col min="9708" max="9708" width="0" style="849" hidden="1" customWidth="1"/>
    <col min="9709" max="9709" width="23.5703125" style="849" customWidth="1"/>
    <col min="9710" max="9710" width="0" style="849" hidden="1" customWidth="1"/>
    <col min="9711" max="9711" width="8" style="849" customWidth="1"/>
    <col min="9712" max="9713" width="7.7109375" style="849" customWidth="1"/>
    <col min="9714" max="9714" width="0" style="849" hidden="1" customWidth="1"/>
    <col min="9715" max="9717" width="7.7109375" style="849" customWidth="1"/>
    <col min="9718" max="9718" width="0" style="849" hidden="1" customWidth="1"/>
    <col min="9719" max="9719" width="7.7109375" style="849" customWidth="1"/>
    <col min="9720" max="9720" width="8" style="849" customWidth="1"/>
    <col min="9721" max="9721" width="7.7109375" style="849" customWidth="1"/>
    <col min="9722" max="9722" width="23.5703125" style="849" customWidth="1"/>
    <col min="9723" max="9723" width="8" style="849" customWidth="1"/>
    <col min="9724" max="9724" width="7.7109375" style="849" customWidth="1"/>
    <col min="9725" max="9725" width="0" style="849" hidden="1" customWidth="1"/>
    <col min="9726" max="9727" width="7.7109375" style="849" customWidth="1"/>
    <col min="9728" max="9728" width="8" style="849" customWidth="1"/>
    <col min="9729" max="9732" width="7.7109375" style="849" customWidth="1"/>
    <col min="9733" max="9733" width="0" style="849" hidden="1" customWidth="1"/>
    <col min="9734" max="9734" width="23.5703125" style="849" customWidth="1"/>
    <col min="9735" max="9883" width="8.7109375" style="849"/>
    <col min="9884" max="9884" width="4.7109375" style="849" customWidth="1"/>
    <col min="9885" max="9885" width="23.5703125" style="849" customWidth="1"/>
    <col min="9886" max="9886" width="0" style="849" hidden="1" customWidth="1"/>
    <col min="9887" max="9887" width="7.7109375" style="849" customWidth="1"/>
    <col min="9888" max="9888" width="0" style="849" hidden="1" customWidth="1"/>
    <col min="9889" max="9892" width="7.7109375" style="849" customWidth="1"/>
    <col min="9893" max="9893" width="0" style="849" hidden="1" customWidth="1"/>
    <col min="9894" max="9895" width="7.7109375" style="849" customWidth="1"/>
    <col min="9896" max="9896" width="0" style="849" hidden="1" customWidth="1"/>
    <col min="9897" max="9897" width="8" style="849" customWidth="1"/>
    <col min="9898" max="9899" width="7.7109375" style="849" customWidth="1"/>
    <col min="9900" max="9900" width="25.42578125" style="849" customWidth="1"/>
    <col min="9901" max="9901" width="0" style="849" hidden="1" customWidth="1"/>
    <col min="9902" max="9902" width="16" style="849" bestFit="1" customWidth="1"/>
    <col min="9903" max="9903" width="7.7109375" style="849" customWidth="1"/>
    <col min="9904" max="9905" width="8" style="849" customWidth="1"/>
    <col min="9906" max="9906" width="7.7109375" style="849" customWidth="1"/>
    <col min="9907" max="9907" width="10.5703125" style="849" customWidth="1"/>
    <col min="9908" max="9908" width="7.7109375" style="849" customWidth="1"/>
    <col min="9909" max="9909" width="10.5703125" style="849" customWidth="1"/>
    <col min="9910" max="9910" width="12.140625" style="849" bestFit="1" customWidth="1"/>
    <col min="9911" max="9911" width="7.7109375" style="849" customWidth="1"/>
    <col min="9912" max="9913" width="0" style="849" hidden="1" customWidth="1"/>
    <col min="9914" max="9914" width="7.7109375" style="849" customWidth="1"/>
    <col min="9915" max="9916" width="8" style="849" customWidth="1"/>
    <col min="9917" max="9917" width="21.85546875" style="849" customWidth="1"/>
    <col min="9918" max="9918" width="23.5703125" style="849" customWidth="1"/>
    <col min="9919" max="9919" width="0" style="849" hidden="1" customWidth="1"/>
    <col min="9920" max="9920" width="7.7109375" style="849" customWidth="1"/>
    <col min="9921" max="9922" width="8.7109375" style="849"/>
    <col min="9923" max="9923" width="0" style="849" hidden="1" customWidth="1"/>
    <col min="9924" max="9924" width="8" style="849" customWidth="1"/>
    <col min="9925" max="9926" width="7.7109375" style="849" customWidth="1"/>
    <col min="9927" max="9928" width="0" style="849" hidden="1" customWidth="1"/>
    <col min="9929" max="9929" width="8" style="849" customWidth="1"/>
    <col min="9930" max="9932" width="7.7109375" style="849" customWidth="1"/>
    <col min="9933" max="9933" width="23.5703125" style="849" customWidth="1"/>
    <col min="9934" max="9934" width="7.7109375" style="849" customWidth="1"/>
    <col min="9935" max="9935" width="8" style="849" customWidth="1"/>
    <col min="9936" max="9936" width="0" style="849" hidden="1" customWidth="1"/>
    <col min="9937" max="9939" width="7.7109375" style="849" customWidth="1"/>
    <col min="9940" max="9940" width="8" style="849" customWidth="1"/>
    <col min="9941" max="9942" width="7.7109375" style="849" customWidth="1"/>
    <col min="9943" max="9943" width="0" style="849" hidden="1" customWidth="1"/>
    <col min="9944" max="9945" width="7.7109375" style="849" customWidth="1"/>
    <col min="9946" max="9946" width="8" style="849" customWidth="1"/>
    <col min="9947" max="9947" width="0" style="849" hidden="1" customWidth="1"/>
    <col min="9948" max="9949" width="7.7109375" style="849" customWidth="1"/>
    <col min="9950" max="9950" width="23.5703125" style="849" customWidth="1"/>
    <col min="9951" max="9951" width="0" style="849" hidden="1" customWidth="1"/>
    <col min="9952" max="9955" width="7.7109375" style="849" customWidth="1"/>
    <col min="9956" max="9956" width="8" style="849" customWidth="1"/>
    <col min="9957" max="9958" width="7.7109375" style="849" customWidth="1"/>
    <col min="9959" max="9959" width="0" style="849" hidden="1" customWidth="1"/>
    <col min="9960" max="9960" width="7.7109375" style="849" customWidth="1"/>
    <col min="9961" max="9961" width="8" style="849" customWidth="1"/>
    <col min="9962" max="9963" width="7.7109375" style="849" customWidth="1"/>
    <col min="9964" max="9964" width="0" style="849" hidden="1" customWidth="1"/>
    <col min="9965" max="9965" width="23.5703125" style="849" customWidth="1"/>
    <col min="9966" max="9966" width="0" style="849" hidden="1" customWidth="1"/>
    <col min="9967" max="9967" width="8" style="849" customWidth="1"/>
    <col min="9968" max="9969" width="7.7109375" style="849" customWidth="1"/>
    <col min="9970" max="9970" width="0" style="849" hidden="1" customWidth="1"/>
    <col min="9971" max="9973" width="7.7109375" style="849" customWidth="1"/>
    <col min="9974" max="9974" width="0" style="849" hidden="1" customWidth="1"/>
    <col min="9975" max="9975" width="7.7109375" style="849" customWidth="1"/>
    <col min="9976" max="9976" width="8" style="849" customWidth="1"/>
    <col min="9977" max="9977" width="7.7109375" style="849" customWidth="1"/>
    <col min="9978" max="9978" width="23.5703125" style="849" customWidth="1"/>
    <col min="9979" max="9979" width="8" style="849" customWidth="1"/>
    <col min="9980" max="9980" width="7.7109375" style="849" customWidth="1"/>
    <col min="9981" max="9981" width="0" style="849" hidden="1" customWidth="1"/>
    <col min="9982" max="9983" width="7.7109375" style="849" customWidth="1"/>
    <col min="9984" max="9984" width="8" style="849" customWidth="1"/>
    <col min="9985" max="9988" width="7.7109375" style="849" customWidth="1"/>
    <col min="9989" max="9989" width="0" style="849" hidden="1" customWidth="1"/>
    <col min="9990" max="9990" width="23.5703125" style="849" customWidth="1"/>
    <col min="9991" max="10139" width="8.7109375" style="849"/>
    <col min="10140" max="10140" width="4.7109375" style="849" customWidth="1"/>
    <col min="10141" max="10141" width="23.5703125" style="849" customWidth="1"/>
    <col min="10142" max="10142" width="0" style="849" hidden="1" customWidth="1"/>
    <col min="10143" max="10143" width="7.7109375" style="849" customWidth="1"/>
    <col min="10144" max="10144" width="0" style="849" hidden="1" customWidth="1"/>
    <col min="10145" max="10148" width="7.7109375" style="849" customWidth="1"/>
    <col min="10149" max="10149" width="0" style="849" hidden="1" customWidth="1"/>
    <col min="10150" max="10151" width="7.7109375" style="849" customWidth="1"/>
    <col min="10152" max="10152" width="0" style="849" hidden="1" customWidth="1"/>
    <col min="10153" max="10153" width="8" style="849" customWidth="1"/>
    <col min="10154" max="10155" width="7.7109375" style="849" customWidth="1"/>
    <col min="10156" max="10156" width="25.42578125" style="849" customWidth="1"/>
    <col min="10157" max="10157" width="0" style="849" hidden="1" customWidth="1"/>
    <col min="10158" max="10158" width="16" style="849" bestFit="1" customWidth="1"/>
    <col min="10159" max="10159" width="7.7109375" style="849" customWidth="1"/>
    <col min="10160" max="10161" width="8" style="849" customWidth="1"/>
    <col min="10162" max="10162" width="7.7109375" style="849" customWidth="1"/>
    <col min="10163" max="10163" width="10.5703125" style="849" customWidth="1"/>
    <col min="10164" max="10164" width="7.7109375" style="849" customWidth="1"/>
    <col min="10165" max="10165" width="10.5703125" style="849" customWidth="1"/>
    <col min="10166" max="10166" width="12.140625" style="849" bestFit="1" customWidth="1"/>
    <col min="10167" max="10167" width="7.7109375" style="849" customWidth="1"/>
    <col min="10168" max="10169" width="0" style="849" hidden="1" customWidth="1"/>
    <col min="10170" max="10170" width="7.7109375" style="849" customWidth="1"/>
    <col min="10171" max="10172" width="8" style="849" customWidth="1"/>
    <col min="10173" max="10173" width="21.85546875" style="849" customWidth="1"/>
    <col min="10174" max="10174" width="23.5703125" style="849" customWidth="1"/>
    <col min="10175" max="10175" width="0" style="849" hidden="1" customWidth="1"/>
    <col min="10176" max="10176" width="7.7109375" style="849" customWidth="1"/>
    <col min="10177" max="10178" width="8.7109375" style="849"/>
    <col min="10179" max="10179" width="0" style="849" hidden="1" customWidth="1"/>
    <col min="10180" max="10180" width="8" style="849" customWidth="1"/>
    <col min="10181" max="10182" width="7.7109375" style="849" customWidth="1"/>
    <col min="10183" max="10184" width="0" style="849" hidden="1" customWidth="1"/>
    <col min="10185" max="10185" width="8" style="849" customWidth="1"/>
    <col min="10186" max="10188" width="7.7109375" style="849" customWidth="1"/>
    <col min="10189" max="10189" width="23.5703125" style="849" customWidth="1"/>
    <col min="10190" max="10190" width="7.7109375" style="849" customWidth="1"/>
    <col min="10191" max="10191" width="8" style="849" customWidth="1"/>
    <col min="10192" max="10192" width="0" style="849" hidden="1" customWidth="1"/>
    <col min="10193" max="10195" width="7.7109375" style="849" customWidth="1"/>
    <col min="10196" max="10196" width="8" style="849" customWidth="1"/>
    <col min="10197" max="10198" width="7.7109375" style="849" customWidth="1"/>
    <col min="10199" max="10199" width="0" style="849" hidden="1" customWidth="1"/>
    <col min="10200" max="10201" width="7.7109375" style="849" customWidth="1"/>
    <col min="10202" max="10202" width="8" style="849" customWidth="1"/>
    <col min="10203" max="10203" width="0" style="849" hidden="1" customWidth="1"/>
    <col min="10204" max="10205" width="7.7109375" style="849" customWidth="1"/>
    <col min="10206" max="10206" width="23.5703125" style="849" customWidth="1"/>
    <col min="10207" max="10207" width="0" style="849" hidden="1" customWidth="1"/>
    <col min="10208" max="10211" width="7.7109375" style="849" customWidth="1"/>
    <col min="10212" max="10212" width="8" style="849" customWidth="1"/>
    <col min="10213" max="10214" width="7.7109375" style="849" customWidth="1"/>
    <col min="10215" max="10215" width="0" style="849" hidden="1" customWidth="1"/>
    <col min="10216" max="10216" width="7.7109375" style="849" customWidth="1"/>
    <col min="10217" max="10217" width="8" style="849" customWidth="1"/>
    <col min="10218" max="10219" width="7.7109375" style="849" customWidth="1"/>
    <col min="10220" max="10220" width="0" style="849" hidden="1" customWidth="1"/>
    <col min="10221" max="10221" width="23.5703125" style="849" customWidth="1"/>
    <col min="10222" max="10222" width="0" style="849" hidden="1" customWidth="1"/>
    <col min="10223" max="10223" width="8" style="849" customWidth="1"/>
    <col min="10224" max="10225" width="7.7109375" style="849" customWidth="1"/>
    <col min="10226" max="10226" width="0" style="849" hidden="1" customWidth="1"/>
    <col min="10227" max="10229" width="7.7109375" style="849" customWidth="1"/>
    <col min="10230" max="10230" width="0" style="849" hidden="1" customWidth="1"/>
    <col min="10231" max="10231" width="7.7109375" style="849" customWidth="1"/>
    <col min="10232" max="10232" width="8" style="849" customWidth="1"/>
    <col min="10233" max="10233" width="7.7109375" style="849" customWidth="1"/>
    <col min="10234" max="10234" width="23.5703125" style="849" customWidth="1"/>
    <col min="10235" max="10235" width="8" style="849" customWidth="1"/>
    <col min="10236" max="10236" width="7.7109375" style="849" customWidth="1"/>
    <col min="10237" max="10237" width="0" style="849" hidden="1" customWidth="1"/>
    <col min="10238" max="10239" width="7.7109375" style="849" customWidth="1"/>
    <col min="10240" max="10240" width="8" style="849" customWidth="1"/>
    <col min="10241" max="10244" width="7.7109375" style="849" customWidth="1"/>
    <col min="10245" max="10245" width="0" style="849" hidden="1" customWidth="1"/>
    <col min="10246" max="10246" width="23.5703125" style="849" customWidth="1"/>
    <col min="10247" max="10395" width="8.7109375" style="849"/>
    <col min="10396" max="10396" width="4.7109375" style="849" customWidth="1"/>
    <col min="10397" max="10397" width="23.5703125" style="849" customWidth="1"/>
    <col min="10398" max="10398" width="0" style="849" hidden="1" customWidth="1"/>
    <col min="10399" max="10399" width="7.7109375" style="849" customWidth="1"/>
    <col min="10400" max="10400" width="0" style="849" hidden="1" customWidth="1"/>
    <col min="10401" max="10404" width="7.7109375" style="849" customWidth="1"/>
    <col min="10405" max="10405" width="0" style="849" hidden="1" customWidth="1"/>
    <col min="10406" max="10407" width="7.7109375" style="849" customWidth="1"/>
    <col min="10408" max="10408" width="0" style="849" hidden="1" customWidth="1"/>
    <col min="10409" max="10409" width="8" style="849" customWidth="1"/>
    <col min="10410" max="10411" width="7.7109375" style="849" customWidth="1"/>
    <col min="10412" max="10412" width="25.42578125" style="849" customWidth="1"/>
    <col min="10413" max="10413" width="0" style="849" hidden="1" customWidth="1"/>
    <col min="10414" max="10414" width="16" style="849" bestFit="1" customWidth="1"/>
    <col min="10415" max="10415" width="7.7109375" style="849" customWidth="1"/>
    <col min="10416" max="10417" width="8" style="849" customWidth="1"/>
    <col min="10418" max="10418" width="7.7109375" style="849" customWidth="1"/>
    <col min="10419" max="10419" width="10.5703125" style="849" customWidth="1"/>
    <col min="10420" max="10420" width="7.7109375" style="849" customWidth="1"/>
    <col min="10421" max="10421" width="10.5703125" style="849" customWidth="1"/>
    <col min="10422" max="10422" width="12.140625" style="849" bestFit="1" customWidth="1"/>
    <col min="10423" max="10423" width="7.7109375" style="849" customWidth="1"/>
    <col min="10424" max="10425" width="0" style="849" hidden="1" customWidth="1"/>
    <col min="10426" max="10426" width="7.7109375" style="849" customWidth="1"/>
    <col min="10427" max="10428" width="8" style="849" customWidth="1"/>
    <col min="10429" max="10429" width="21.85546875" style="849" customWidth="1"/>
    <col min="10430" max="10430" width="23.5703125" style="849" customWidth="1"/>
    <col min="10431" max="10431" width="0" style="849" hidden="1" customWidth="1"/>
    <col min="10432" max="10432" width="7.7109375" style="849" customWidth="1"/>
    <col min="10433" max="10434" width="8.7109375" style="849"/>
    <col min="10435" max="10435" width="0" style="849" hidden="1" customWidth="1"/>
    <col min="10436" max="10436" width="8" style="849" customWidth="1"/>
    <col min="10437" max="10438" width="7.7109375" style="849" customWidth="1"/>
    <col min="10439" max="10440" width="0" style="849" hidden="1" customWidth="1"/>
    <col min="10441" max="10441" width="8" style="849" customWidth="1"/>
    <col min="10442" max="10444" width="7.7109375" style="849" customWidth="1"/>
    <col min="10445" max="10445" width="23.5703125" style="849" customWidth="1"/>
    <col min="10446" max="10446" width="7.7109375" style="849" customWidth="1"/>
    <col min="10447" max="10447" width="8" style="849" customWidth="1"/>
    <col min="10448" max="10448" width="0" style="849" hidden="1" customWidth="1"/>
    <col min="10449" max="10451" width="7.7109375" style="849" customWidth="1"/>
    <col min="10452" max="10452" width="8" style="849" customWidth="1"/>
    <col min="10453" max="10454" width="7.7109375" style="849" customWidth="1"/>
    <col min="10455" max="10455" width="0" style="849" hidden="1" customWidth="1"/>
    <col min="10456" max="10457" width="7.7109375" style="849" customWidth="1"/>
    <col min="10458" max="10458" width="8" style="849" customWidth="1"/>
    <col min="10459" max="10459" width="0" style="849" hidden="1" customWidth="1"/>
    <col min="10460" max="10461" width="7.7109375" style="849" customWidth="1"/>
    <col min="10462" max="10462" width="23.5703125" style="849" customWidth="1"/>
    <col min="10463" max="10463" width="0" style="849" hidden="1" customWidth="1"/>
    <col min="10464" max="10467" width="7.7109375" style="849" customWidth="1"/>
    <col min="10468" max="10468" width="8" style="849" customWidth="1"/>
    <col min="10469" max="10470" width="7.7109375" style="849" customWidth="1"/>
    <col min="10471" max="10471" width="0" style="849" hidden="1" customWidth="1"/>
    <col min="10472" max="10472" width="7.7109375" style="849" customWidth="1"/>
    <col min="10473" max="10473" width="8" style="849" customWidth="1"/>
    <col min="10474" max="10475" width="7.7109375" style="849" customWidth="1"/>
    <col min="10476" max="10476" width="0" style="849" hidden="1" customWidth="1"/>
    <col min="10477" max="10477" width="23.5703125" style="849" customWidth="1"/>
    <col min="10478" max="10478" width="0" style="849" hidden="1" customWidth="1"/>
    <col min="10479" max="10479" width="8" style="849" customWidth="1"/>
    <col min="10480" max="10481" width="7.7109375" style="849" customWidth="1"/>
    <col min="10482" max="10482" width="0" style="849" hidden="1" customWidth="1"/>
    <col min="10483" max="10485" width="7.7109375" style="849" customWidth="1"/>
    <col min="10486" max="10486" width="0" style="849" hidden="1" customWidth="1"/>
    <col min="10487" max="10487" width="7.7109375" style="849" customWidth="1"/>
    <col min="10488" max="10488" width="8" style="849" customWidth="1"/>
    <col min="10489" max="10489" width="7.7109375" style="849" customWidth="1"/>
    <col min="10490" max="10490" width="23.5703125" style="849" customWidth="1"/>
    <col min="10491" max="10491" width="8" style="849" customWidth="1"/>
    <col min="10492" max="10492" width="7.7109375" style="849" customWidth="1"/>
    <col min="10493" max="10493" width="0" style="849" hidden="1" customWidth="1"/>
    <col min="10494" max="10495" width="7.7109375" style="849" customWidth="1"/>
    <col min="10496" max="10496" width="8" style="849" customWidth="1"/>
    <col min="10497" max="10500" width="7.7109375" style="849" customWidth="1"/>
    <col min="10501" max="10501" width="0" style="849" hidden="1" customWidth="1"/>
    <col min="10502" max="10502" width="23.5703125" style="849" customWidth="1"/>
    <col min="10503" max="10651" width="8.7109375" style="849"/>
    <col min="10652" max="10652" width="4.7109375" style="849" customWidth="1"/>
    <col min="10653" max="10653" width="23.5703125" style="849" customWidth="1"/>
    <col min="10654" max="10654" width="0" style="849" hidden="1" customWidth="1"/>
    <col min="10655" max="10655" width="7.7109375" style="849" customWidth="1"/>
    <col min="10656" max="10656" width="0" style="849" hidden="1" customWidth="1"/>
    <col min="10657" max="10660" width="7.7109375" style="849" customWidth="1"/>
    <col min="10661" max="10661" width="0" style="849" hidden="1" customWidth="1"/>
    <col min="10662" max="10663" width="7.7109375" style="849" customWidth="1"/>
    <col min="10664" max="10664" width="0" style="849" hidden="1" customWidth="1"/>
    <col min="10665" max="10665" width="8" style="849" customWidth="1"/>
    <col min="10666" max="10667" width="7.7109375" style="849" customWidth="1"/>
    <col min="10668" max="10668" width="25.42578125" style="849" customWidth="1"/>
    <col min="10669" max="10669" width="0" style="849" hidden="1" customWidth="1"/>
    <col min="10670" max="10670" width="16" style="849" bestFit="1" customWidth="1"/>
    <col min="10671" max="10671" width="7.7109375" style="849" customWidth="1"/>
    <col min="10672" max="10673" width="8" style="849" customWidth="1"/>
    <col min="10674" max="10674" width="7.7109375" style="849" customWidth="1"/>
    <col min="10675" max="10675" width="10.5703125" style="849" customWidth="1"/>
    <col min="10676" max="10676" width="7.7109375" style="849" customWidth="1"/>
    <col min="10677" max="10677" width="10.5703125" style="849" customWidth="1"/>
    <col min="10678" max="10678" width="12.140625" style="849" bestFit="1" customWidth="1"/>
    <col min="10679" max="10679" width="7.7109375" style="849" customWidth="1"/>
    <col min="10680" max="10681" width="0" style="849" hidden="1" customWidth="1"/>
    <col min="10682" max="10682" width="7.7109375" style="849" customWidth="1"/>
    <col min="10683" max="10684" width="8" style="849" customWidth="1"/>
    <col min="10685" max="10685" width="21.85546875" style="849" customWidth="1"/>
    <col min="10686" max="10686" width="23.5703125" style="849" customWidth="1"/>
    <col min="10687" max="10687" width="0" style="849" hidden="1" customWidth="1"/>
    <col min="10688" max="10688" width="7.7109375" style="849" customWidth="1"/>
    <col min="10689" max="10690" width="8.7109375" style="849"/>
    <col min="10691" max="10691" width="0" style="849" hidden="1" customWidth="1"/>
    <col min="10692" max="10692" width="8" style="849" customWidth="1"/>
    <col min="10693" max="10694" width="7.7109375" style="849" customWidth="1"/>
    <col min="10695" max="10696" width="0" style="849" hidden="1" customWidth="1"/>
    <col min="10697" max="10697" width="8" style="849" customWidth="1"/>
    <col min="10698" max="10700" width="7.7109375" style="849" customWidth="1"/>
    <col min="10701" max="10701" width="23.5703125" style="849" customWidth="1"/>
    <col min="10702" max="10702" width="7.7109375" style="849" customWidth="1"/>
    <col min="10703" max="10703" width="8" style="849" customWidth="1"/>
    <col min="10704" max="10704" width="0" style="849" hidden="1" customWidth="1"/>
    <col min="10705" max="10707" width="7.7109375" style="849" customWidth="1"/>
    <col min="10708" max="10708" width="8" style="849" customWidth="1"/>
    <col min="10709" max="10710" width="7.7109375" style="849" customWidth="1"/>
    <col min="10711" max="10711" width="0" style="849" hidden="1" customWidth="1"/>
    <col min="10712" max="10713" width="7.7109375" style="849" customWidth="1"/>
    <col min="10714" max="10714" width="8" style="849" customWidth="1"/>
    <col min="10715" max="10715" width="0" style="849" hidden="1" customWidth="1"/>
    <col min="10716" max="10717" width="7.7109375" style="849" customWidth="1"/>
    <col min="10718" max="10718" width="23.5703125" style="849" customWidth="1"/>
    <col min="10719" max="10719" width="0" style="849" hidden="1" customWidth="1"/>
    <col min="10720" max="10723" width="7.7109375" style="849" customWidth="1"/>
    <col min="10724" max="10724" width="8" style="849" customWidth="1"/>
    <col min="10725" max="10726" width="7.7109375" style="849" customWidth="1"/>
    <col min="10727" max="10727" width="0" style="849" hidden="1" customWidth="1"/>
    <col min="10728" max="10728" width="7.7109375" style="849" customWidth="1"/>
    <col min="10729" max="10729" width="8" style="849" customWidth="1"/>
    <col min="10730" max="10731" width="7.7109375" style="849" customWidth="1"/>
    <col min="10732" max="10732" width="0" style="849" hidden="1" customWidth="1"/>
    <col min="10733" max="10733" width="23.5703125" style="849" customWidth="1"/>
    <col min="10734" max="10734" width="0" style="849" hidden="1" customWidth="1"/>
    <col min="10735" max="10735" width="8" style="849" customWidth="1"/>
    <col min="10736" max="10737" width="7.7109375" style="849" customWidth="1"/>
    <col min="10738" max="10738" width="0" style="849" hidden="1" customWidth="1"/>
    <col min="10739" max="10741" width="7.7109375" style="849" customWidth="1"/>
    <col min="10742" max="10742" width="0" style="849" hidden="1" customWidth="1"/>
    <col min="10743" max="10743" width="7.7109375" style="849" customWidth="1"/>
    <col min="10744" max="10744" width="8" style="849" customWidth="1"/>
    <col min="10745" max="10745" width="7.7109375" style="849" customWidth="1"/>
    <col min="10746" max="10746" width="23.5703125" style="849" customWidth="1"/>
    <col min="10747" max="10747" width="8" style="849" customWidth="1"/>
    <col min="10748" max="10748" width="7.7109375" style="849" customWidth="1"/>
    <col min="10749" max="10749" width="0" style="849" hidden="1" customWidth="1"/>
    <col min="10750" max="10751" width="7.7109375" style="849" customWidth="1"/>
    <col min="10752" max="10752" width="8" style="849" customWidth="1"/>
    <col min="10753" max="10756" width="7.7109375" style="849" customWidth="1"/>
    <col min="10757" max="10757" width="0" style="849" hidden="1" customWidth="1"/>
    <col min="10758" max="10758" width="23.5703125" style="849" customWidth="1"/>
    <col min="10759" max="10907" width="8.7109375" style="849"/>
    <col min="10908" max="10908" width="4.7109375" style="849" customWidth="1"/>
    <col min="10909" max="10909" width="23.5703125" style="849" customWidth="1"/>
    <col min="10910" max="10910" width="0" style="849" hidden="1" customWidth="1"/>
    <col min="10911" max="10911" width="7.7109375" style="849" customWidth="1"/>
    <col min="10912" max="10912" width="0" style="849" hidden="1" customWidth="1"/>
    <col min="10913" max="10916" width="7.7109375" style="849" customWidth="1"/>
    <col min="10917" max="10917" width="0" style="849" hidden="1" customWidth="1"/>
    <col min="10918" max="10919" width="7.7109375" style="849" customWidth="1"/>
    <col min="10920" max="10920" width="0" style="849" hidden="1" customWidth="1"/>
    <col min="10921" max="10921" width="8" style="849" customWidth="1"/>
    <col min="10922" max="10923" width="7.7109375" style="849" customWidth="1"/>
    <col min="10924" max="10924" width="25.42578125" style="849" customWidth="1"/>
    <col min="10925" max="10925" width="0" style="849" hidden="1" customWidth="1"/>
    <col min="10926" max="10926" width="16" style="849" bestFit="1" customWidth="1"/>
    <col min="10927" max="10927" width="7.7109375" style="849" customWidth="1"/>
    <col min="10928" max="10929" width="8" style="849" customWidth="1"/>
    <col min="10930" max="10930" width="7.7109375" style="849" customWidth="1"/>
    <col min="10931" max="10931" width="10.5703125" style="849" customWidth="1"/>
    <col min="10932" max="10932" width="7.7109375" style="849" customWidth="1"/>
    <col min="10933" max="10933" width="10.5703125" style="849" customWidth="1"/>
    <col min="10934" max="10934" width="12.140625" style="849" bestFit="1" customWidth="1"/>
    <col min="10935" max="10935" width="7.7109375" style="849" customWidth="1"/>
    <col min="10936" max="10937" width="0" style="849" hidden="1" customWidth="1"/>
    <col min="10938" max="10938" width="7.7109375" style="849" customWidth="1"/>
    <col min="10939" max="10940" width="8" style="849" customWidth="1"/>
    <col min="10941" max="10941" width="21.85546875" style="849" customWidth="1"/>
    <col min="10942" max="10942" width="23.5703125" style="849" customWidth="1"/>
    <col min="10943" max="10943" width="0" style="849" hidden="1" customWidth="1"/>
    <col min="10944" max="10944" width="7.7109375" style="849" customWidth="1"/>
    <col min="10945" max="10946" width="8.7109375" style="849"/>
    <col min="10947" max="10947" width="0" style="849" hidden="1" customWidth="1"/>
    <col min="10948" max="10948" width="8" style="849" customWidth="1"/>
    <col min="10949" max="10950" width="7.7109375" style="849" customWidth="1"/>
    <col min="10951" max="10952" width="0" style="849" hidden="1" customWidth="1"/>
    <col min="10953" max="10953" width="8" style="849" customWidth="1"/>
    <col min="10954" max="10956" width="7.7109375" style="849" customWidth="1"/>
    <col min="10957" max="10957" width="23.5703125" style="849" customWidth="1"/>
    <col min="10958" max="10958" width="7.7109375" style="849" customWidth="1"/>
    <col min="10959" max="10959" width="8" style="849" customWidth="1"/>
    <col min="10960" max="10960" width="0" style="849" hidden="1" customWidth="1"/>
    <col min="10961" max="10963" width="7.7109375" style="849" customWidth="1"/>
    <col min="10964" max="10964" width="8" style="849" customWidth="1"/>
    <col min="10965" max="10966" width="7.7109375" style="849" customWidth="1"/>
    <col min="10967" max="10967" width="0" style="849" hidden="1" customWidth="1"/>
    <col min="10968" max="10969" width="7.7109375" style="849" customWidth="1"/>
    <col min="10970" max="10970" width="8" style="849" customWidth="1"/>
    <col min="10971" max="10971" width="0" style="849" hidden="1" customWidth="1"/>
    <col min="10972" max="10973" width="7.7109375" style="849" customWidth="1"/>
    <col min="10974" max="10974" width="23.5703125" style="849" customWidth="1"/>
    <col min="10975" max="10975" width="0" style="849" hidden="1" customWidth="1"/>
    <col min="10976" max="10979" width="7.7109375" style="849" customWidth="1"/>
    <col min="10980" max="10980" width="8" style="849" customWidth="1"/>
    <col min="10981" max="10982" width="7.7109375" style="849" customWidth="1"/>
    <col min="10983" max="10983" width="0" style="849" hidden="1" customWidth="1"/>
    <col min="10984" max="10984" width="7.7109375" style="849" customWidth="1"/>
    <col min="10985" max="10985" width="8" style="849" customWidth="1"/>
    <col min="10986" max="10987" width="7.7109375" style="849" customWidth="1"/>
    <col min="10988" max="10988" width="0" style="849" hidden="1" customWidth="1"/>
    <col min="10989" max="10989" width="23.5703125" style="849" customWidth="1"/>
    <col min="10990" max="10990" width="0" style="849" hidden="1" customWidth="1"/>
    <col min="10991" max="10991" width="8" style="849" customWidth="1"/>
    <col min="10992" max="10993" width="7.7109375" style="849" customWidth="1"/>
    <col min="10994" max="10994" width="0" style="849" hidden="1" customWidth="1"/>
    <col min="10995" max="10997" width="7.7109375" style="849" customWidth="1"/>
    <col min="10998" max="10998" width="0" style="849" hidden="1" customWidth="1"/>
    <col min="10999" max="10999" width="7.7109375" style="849" customWidth="1"/>
    <col min="11000" max="11000" width="8" style="849" customWidth="1"/>
    <col min="11001" max="11001" width="7.7109375" style="849" customWidth="1"/>
    <col min="11002" max="11002" width="23.5703125" style="849" customWidth="1"/>
    <col min="11003" max="11003" width="8" style="849" customWidth="1"/>
    <col min="11004" max="11004" width="7.7109375" style="849" customWidth="1"/>
    <col min="11005" max="11005" width="0" style="849" hidden="1" customWidth="1"/>
    <col min="11006" max="11007" width="7.7109375" style="849" customWidth="1"/>
    <col min="11008" max="11008" width="8" style="849" customWidth="1"/>
    <col min="11009" max="11012" width="7.7109375" style="849" customWidth="1"/>
    <col min="11013" max="11013" width="0" style="849" hidden="1" customWidth="1"/>
    <col min="11014" max="11014" width="23.5703125" style="849" customWidth="1"/>
    <col min="11015" max="11163" width="8.7109375" style="849"/>
    <col min="11164" max="11164" width="4.7109375" style="849" customWidth="1"/>
    <col min="11165" max="11165" width="23.5703125" style="849" customWidth="1"/>
    <col min="11166" max="11166" width="0" style="849" hidden="1" customWidth="1"/>
    <col min="11167" max="11167" width="7.7109375" style="849" customWidth="1"/>
    <col min="11168" max="11168" width="0" style="849" hidden="1" customWidth="1"/>
    <col min="11169" max="11172" width="7.7109375" style="849" customWidth="1"/>
    <col min="11173" max="11173" width="0" style="849" hidden="1" customWidth="1"/>
    <col min="11174" max="11175" width="7.7109375" style="849" customWidth="1"/>
    <col min="11176" max="11176" width="0" style="849" hidden="1" customWidth="1"/>
    <col min="11177" max="11177" width="8" style="849" customWidth="1"/>
    <col min="11178" max="11179" width="7.7109375" style="849" customWidth="1"/>
    <col min="11180" max="11180" width="25.42578125" style="849" customWidth="1"/>
    <col min="11181" max="11181" width="0" style="849" hidden="1" customWidth="1"/>
    <col min="11182" max="11182" width="16" style="849" bestFit="1" customWidth="1"/>
    <col min="11183" max="11183" width="7.7109375" style="849" customWidth="1"/>
    <col min="11184" max="11185" width="8" style="849" customWidth="1"/>
    <col min="11186" max="11186" width="7.7109375" style="849" customWidth="1"/>
    <col min="11187" max="11187" width="10.5703125" style="849" customWidth="1"/>
    <col min="11188" max="11188" width="7.7109375" style="849" customWidth="1"/>
    <col min="11189" max="11189" width="10.5703125" style="849" customWidth="1"/>
    <col min="11190" max="11190" width="12.140625" style="849" bestFit="1" customWidth="1"/>
    <col min="11191" max="11191" width="7.7109375" style="849" customWidth="1"/>
    <col min="11192" max="11193" width="0" style="849" hidden="1" customWidth="1"/>
    <col min="11194" max="11194" width="7.7109375" style="849" customWidth="1"/>
    <col min="11195" max="11196" width="8" style="849" customWidth="1"/>
    <col min="11197" max="11197" width="21.85546875" style="849" customWidth="1"/>
    <col min="11198" max="11198" width="23.5703125" style="849" customWidth="1"/>
    <col min="11199" max="11199" width="0" style="849" hidden="1" customWidth="1"/>
    <col min="11200" max="11200" width="7.7109375" style="849" customWidth="1"/>
    <col min="11201" max="11202" width="8.7109375" style="849"/>
    <col min="11203" max="11203" width="0" style="849" hidden="1" customWidth="1"/>
    <col min="11204" max="11204" width="8" style="849" customWidth="1"/>
    <col min="11205" max="11206" width="7.7109375" style="849" customWidth="1"/>
    <col min="11207" max="11208" width="0" style="849" hidden="1" customWidth="1"/>
    <col min="11209" max="11209" width="8" style="849" customWidth="1"/>
    <col min="11210" max="11212" width="7.7109375" style="849" customWidth="1"/>
    <col min="11213" max="11213" width="23.5703125" style="849" customWidth="1"/>
    <col min="11214" max="11214" width="7.7109375" style="849" customWidth="1"/>
    <col min="11215" max="11215" width="8" style="849" customWidth="1"/>
    <col min="11216" max="11216" width="0" style="849" hidden="1" customWidth="1"/>
    <col min="11217" max="11219" width="7.7109375" style="849" customWidth="1"/>
    <col min="11220" max="11220" width="8" style="849" customWidth="1"/>
    <col min="11221" max="11222" width="7.7109375" style="849" customWidth="1"/>
    <col min="11223" max="11223" width="0" style="849" hidden="1" customWidth="1"/>
    <col min="11224" max="11225" width="7.7109375" style="849" customWidth="1"/>
    <col min="11226" max="11226" width="8" style="849" customWidth="1"/>
    <col min="11227" max="11227" width="0" style="849" hidden="1" customWidth="1"/>
    <col min="11228" max="11229" width="7.7109375" style="849" customWidth="1"/>
    <col min="11230" max="11230" width="23.5703125" style="849" customWidth="1"/>
    <col min="11231" max="11231" width="0" style="849" hidden="1" customWidth="1"/>
    <col min="11232" max="11235" width="7.7109375" style="849" customWidth="1"/>
    <col min="11236" max="11236" width="8" style="849" customWidth="1"/>
    <col min="11237" max="11238" width="7.7109375" style="849" customWidth="1"/>
    <col min="11239" max="11239" width="0" style="849" hidden="1" customWidth="1"/>
    <col min="11240" max="11240" width="7.7109375" style="849" customWidth="1"/>
    <col min="11241" max="11241" width="8" style="849" customWidth="1"/>
    <col min="11242" max="11243" width="7.7109375" style="849" customWidth="1"/>
    <col min="11244" max="11244" width="0" style="849" hidden="1" customWidth="1"/>
    <col min="11245" max="11245" width="23.5703125" style="849" customWidth="1"/>
    <col min="11246" max="11246" width="0" style="849" hidden="1" customWidth="1"/>
    <col min="11247" max="11247" width="8" style="849" customWidth="1"/>
    <col min="11248" max="11249" width="7.7109375" style="849" customWidth="1"/>
    <col min="11250" max="11250" width="0" style="849" hidden="1" customWidth="1"/>
    <col min="11251" max="11253" width="7.7109375" style="849" customWidth="1"/>
    <col min="11254" max="11254" width="0" style="849" hidden="1" customWidth="1"/>
    <col min="11255" max="11255" width="7.7109375" style="849" customWidth="1"/>
    <col min="11256" max="11256" width="8" style="849" customWidth="1"/>
    <col min="11257" max="11257" width="7.7109375" style="849" customWidth="1"/>
    <col min="11258" max="11258" width="23.5703125" style="849" customWidth="1"/>
    <col min="11259" max="11259" width="8" style="849" customWidth="1"/>
    <col min="11260" max="11260" width="7.7109375" style="849" customWidth="1"/>
    <col min="11261" max="11261" width="0" style="849" hidden="1" customWidth="1"/>
    <col min="11262" max="11263" width="7.7109375" style="849" customWidth="1"/>
    <col min="11264" max="11264" width="8" style="849" customWidth="1"/>
    <col min="11265" max="11268" width="7.7109375" style="849" customWidth="1"/>
    <col min="11269" max="11269" width="0" style="849" hidden="1" customWidth="1"/>
    <col min="11270" max="11270" width="23.5703125" style="849" customWidth="1"/>
    <col min="11271" max="11419" width="8.7109375" style="849"/>
    <col min="11420" max="11420" width="4.7109375" style="849" customWidth="1"/>
    <col min="11421" max="11421" width="23.5703125" style="849" customWidth="1"/>
    <col min="11422" max="11422" width="0" style="849" hidden="1" customWidth="1"/>
    <col min="11423" max="11423" width="7.7109375" style="849" customWidth="1"/>
    <col min="11424" max="11424" width="0" style="849" hidden="1" customWidth="1"/>
    <col min="11425" max="11428" width="7.7109375" style="849" customWidth="1"/>
    <col min="11429" max="11429" width="0" style="849" hidden="1" customWidth="1"/>
    <col min="11430" max="11431" width="7.7109375" style="849" customWidth="1"/>
    <col min="11432" max="11432" width="0" style="849" hidden="1" customWidth="1"/>
    <col min="11433" max="11433" width="8" style="849" customWidth="1"/>
    <col min="11434" max="11435" width="7.7109375" style="849" customWidth="1"/>
    <col min="11436" max="11436" width="25.42578125" style="849" customWidth="1"/>
    <col min="11437" max="11437" width="0" style="849" hidden="1" customWidth="1"/>
    <col min="11438" max="11438" width="16" style="849" bestFit="1" customWidth="1"/>
    <col min="11439" max="11439" width="7.7109375" style="849" customWidth="1"/>
    <col min="11440" max="11441" width="8" style="849" customWidth="1"/>
    <col min="11442" max="11442" width="7.7109375" style="849" customWidth="1"/>
    <col min="11443" max="11443" width="10.5703125" style="849" customWidth="1"/>
    <col min="11444" max="11444" width="7.7109375" style="849" customWidth="1"/>
    <col min="11445" max="11445" width="10.5703125" style="849" customWidth="1"/>
    <col min="11446" max="11446" width="12.140625" style="849" bestFit="1" customWidth="1"/>
    <col min="11447" max="11447" width="7.7109375" style="849" customWidth="1"/>
    <col min="11448" max="11449" width="0" style="849" hidden="1" customWidth="1"/>
    <col min="11450" max="11450" width="7.7109375" style="849" customWidth="1"/>
    <col min="11451" max="11452" width="8" style="849" customWidth="1"/>
    <col min="11453" max="11453" width="21.85546875" style="849" customWidth="1"/>
    <col min="11454" max="11454" width="23.5703125" style="849" customWidth="1"/>
    <col min="11455" max="11455" width="0" style="849" hidden="1" customWidth="1"/>
    <col min="11456" max="11456" width="7.7109375" style="849" customWidth="1"/>
    <col min="11457" max="11458" width="8.7109375" style="849"/>
    <col min="11459" max="11459" width="0" style="849" hidden="1" customWidth="1"/>
    <col min="11460" max="11460" width="8" style="849" customWidth="1"/>
    <col min="11461" max="11462" width="7.7109375" style="849" customWidth="1"/>
    <col min="11463" max="11464" width="0" style="849" hidden="1" customWidth="1"/>
    <col min="11465" max="11465" width="8" style="849" customWidth="1"/>
    <col min="11466" max="11468" width="7.7109375" style="849" customWidth="1"/>
    <col min="11469" max="11469" width="23.5703125" style="849" customWidth="1"/>
    <col min="11470" max="11470" width="7.7109375" style="849" customWidth="1"/>
    <col min="11471" max="11471" width="8" style="849" customWidth="1"/>
    <col min="11472" max="11472" width="0" style="849" hidden="1" customWidth="1"/>
    <col min="11473" max="11475" width="7.7109375" style="849" customWidth="1"/>
    <col min="11476" max="11476" width="8" style="849" customWidth="1"/>
    <col min="11477" max="11478" width="7.7109375" style="849" customWidth="1"/>
    <col min="11479" max="11479" width="0" style="849" hidden="1" customWidth="1"/>
    <col min="11480" max="11481" width="7.7109375" style="849" customWidth="1"/>
    <col min="11482" max="11482" width="8" style="849" customWidth="1"/>
    <col min="11483" max="11483" width="0" style="849" hidden="1" customWidth="1"/>
    <col min="11484" max="11485" width="7.7109375" style="849" customWidth="1"/>
    <col min="11486" max="11486" width="23.5703125" style="849" customWidth="1"/>
    <col min="11487" max="11487" width="0" style="849" hidden="1" customWidth="1"/>
    <col min="11488" max="11491" width="7.7109375" style="849" customWidth="1"/>
    <col min="11492" max="11492" width="8" style="849" customWidth="1"/>
    <col min="11493" max="11494" width="7.7109375" style="849" customWidth="1"/>
    <col min="11495" max="11495" width="0" style="849" hidden="1" customWidth="1"/>
    <col min="11496" max="11496" width="7.7109375" style="849" customWidth="1"/>
    <col min="11497" max="11497" width="8" style="849" customWidth="1"/>
    <col min="11498" max="11499" width="7.7109375" style="849" customWidth="1"/>
    <col min="11500" max="11500" width="0" style="849" hidden="1" customWidth="1"/>
    <col min="11501" max="11501" width="23.5703125" style="849" customWidth="1"/>
    <col min="11502" max="11502" width="0" style="849" hidden="1" customWidth="1"/>
    <col min="11503" max="11503" width="8" style="849" customWidth="1"/>
    <col min="11504" max="11505" width="7.7109375" style="849" customWidth="1"/>
    <col min="11506" max="11506" width="0" style="849" hidden="1" customWidth="1"/>
    <col min="11507" max="11509" width="7.7109375" style="849" customWidth="1"/>
    <col min="11510" max="11510" width="0" style="849" hidden="1" customWidth="1"/>
    <col min="11511" max="11511" width="7.7109375" style="849" customWidth="1"/>
    <col min="11512" max="11512" width="8" style="849" customWidth="1"/>
    <col min="11513" max="11513" width="7.7109375" style="849" customWidth="1"/>
    <col min="11514" max="11514" width="23.5703125" style="849" customWidth="1"/>
    <col min="11515" max="11515" width="8" style="849" customWidth="1"/>
    <col min="11516" max="11516" width="7.7109375" style="849" customWidth="1"/>
    <col min="11517" max="11517" width="0" style="849" hidden="1" customWidth="1"/>
    <col min="11518" max="11519" width="7.7109375" style="849" customWidth="1"/>
    <col min="11520" max="11520" width="8" style="849" customWidth="1"/>
    <col min="11521" max="11524" width="7.7109375" style="849" customWidth="1"/>
    <col min="11525" max="11525" width="0" style="849" hidden="1" customWidth="1"/>
    <col min="11526" max="11526" width="23.5703125" style="849" customWidth="1"/>
    <col min="11527" max="11675" width="8.7109375" style="849"/>
    <col min="11676" max="11676" width="4.7109375" style="849" customWidth="1"/>
    <col min="11677" max="11677" width="23.5703125" style="849" customWidth="1"/>
    <col min="11678" max="11678" width="0" style="849" hidden="1" customWidth="1"/>
    <col min="11679" max="11679" width="7.7109375" style="849" customWidth="1"/>
    <col min="11680" max="11680" width="0" style="849" hidden="1" customWidth="1"/>
    <col min="11681" max="11684" width="7.7109375" style="849" customWidth="1"/>
    <col min="11685" max="11685" width="0" style="849" hidden="1" customWidth="1"/>
    <col min="11686" max="11687" width="7.7109375" style="849" customWidth="1"/>
    <col min="11688" max="11688" width="0" style="849" hidden="1" customWidth="1"/>
    <col min="11689" max="11689" width="8" style="849" customWidth="1"/>
    <col min="11690" max="11691" width="7.7109375" style="849" customWidth="1"/>
    <col min="11692" max="11692" width="25.42578125" style="849" customWidth="1"/>
    <col min="11693" max="11693" width="0" style="849" hidden="1" customWidth="1"/>
    <col min="11694" max="11694" width="16" style="849" bestFit="1" customWidth="1"/>
    <col min="11695" max="11695" width="7.7109375" style="849" customWidth="1"/>
    <col min="11696" max="11697" width="8" style="849" customWidth="1"/>
    <col min="11698" max="11698" width="7.7109375" style="849" customWidth="1"/>
    <col min="11699" max="11699" width="10.5703125" style="849" customWidth="1"/>
    <col min="11700" max="11700" width="7.7109375" style="849" customWidth="1"/>
    <col min="11701" max="11701" width="10.5703125" style="849" customWidth="1"/>
    <col min="11702" max="11702" width="12.140625" style="849" bestFit="1" customWidth="1"/>
    <col min="11703" max="11703" width="7.7109375" style="849" customWidth="1"/>
    <col min="11704" max="11705" width="0" style="849" hidden="1" customWidth="1"/>
    <col min="11706" max="11706" width="7.7109375" style="849" customWidth="1"/>
    <col min="11707" max="11708" width="8" style="849" customWidth="1"/>
    <col min="11709" max="11709" width="21.85546875" style="849" customWidth="1"/>
    <col min="11710" max="11710" width="23.5703125" style="849" customWidth="1"/>
    <col min="11711" max="11711" width="0" style="849" hidden="1" customWidth="1"/>
    <col min="11712" max="11712" width="7.7109375" style="849" customWidth="1"/>
    <col min="11713" max="11714" width="8.7109375" style="849"/>
    <col min="11715" max="11715" width="0" style="849" hidden="1" customWidth="1"/>
    <col min="11716" max="11716" width="8" style="849" customWidth="1"/>
    <col min="11717" max="11718" width="7.7109375" style="849" customWidth="1"/>
    <col min="11719" max="11720" width="0" style="849" hidden="1" customWidth="1"/>
    <col min="11721" max="11721" width="8" style="849" customWidth="1"/>
    <col min="11722" max="11724" width="7.7109375" style="849" customWidth="1"/>
    <col min="11725" max="11725" width="23.5703125" style="849" customWidth="1"/>
    <col min="11726" max="11726" width="7.7109375" style="849" customWidth="1"/>
    <col min="11727" max="11727" width="8" style="849" customWidth="1"/>
    <col min="11728" max="11728" width="0" style="849" hidden="1" customWidth="1"/>
    <col min="11729" max="11731" width="7.7109375" style="849" customWidth="1"/>
    <col min="11732" max="11732" width="8" style="849" customWidth="1"/>
    <col min="11733" max="11734" width="7.7109375" style="849" customWidth="1"/>
    <col min="11735" max="11735" width="0" style="849" hidden="1" customWidth="1"/>
    <col min="11736" max="11737" width="7.7109375" style="849" customWidth="1"/>
    <col min="11738" max="11738" width="8" style="849" customWidth="1"/>
    <col min="11739" max="11739" width="0" style="849" hidden="1" customWidth="1"/>
    <col min="11740" max="11741" width="7.7109375" style="849" customWidth="1"/>
    <col min="11742" max="11742" width="23.5703125" style="849" customWidth="1"/>
    <col min="11743" max="11743" width="0" style="849" hidden="1" customWidth="1"/>
    <col min="11744" max="11747" width="7.7109375" style="849" customWidth="1"/>
    <col min="11748" max="11748" width="8" style="849" customWidth="1"/>
    <col min="11749" max="11750" width="7.7109375" style="849" customWidth="1"/>
    <col min="11751" max="11751" width="0" style="849" hidden="1" customWidth="1"/>
    <col min="11752" max="11752" width="7.7109375" style="849" customWidth="1"/>
    <col min="11753" max="11753" width="8" style="849" customWidth="1"/>
    <col min="11754" max="11755" width="7.7109375" style="849" customWidth="1"/>
    <col min="11756" max="11756" width="0" style="849" hidden="1" customWidth="1"/>
    <col min="11757" max="11757" width="23.5703125" style="849" customWidth="1"/>
    <col min="11758" max="11758" width="0" style="849" hidden="1" customWidth="1"/>
    <col min="11759" max="11759" width="8" style="849" customWidth="1"/>
    <col min="11760" max="11761" width="7.7109375" style="849" customWidth="1"/>
    <col min="11762" max="11762" width="0" style="849" hidden="1" customWidth="1"/>
    <col min="11763" max="11765" width="7.7109375" style="849" customWidth="1"/>
    <col min="11766" max="11766" width="0" style="849" hidden="1" customWidth="1"/>
    <col min="11767" max="11767" width="7.7109375" style="849" customWidth="1"/>
    <col min="11768" max="11768" width="8" style="849" customWidth="1"/>
    <col min="11769" max="11769" width="7.7109375" style="849" customWidth="1"/>
    <col min="11770" max="11770" width="23.5703125" style="849" customWidth="1"/>
    <col min="11771" max="11771" width="8" style="849" customWidth="1"/>
    <col min="11772" max="11772" width="7.7109375" style="849" customWidth="1"/>
    <col min="11773" max="11773" width="0" style="849" hidden="1" customWidth="1"/>
    <col min="11774" max="11775" width="7.7109375" style="849" customWidth="1"/>
    <col min="11776" max="11776" width="8" style="849" customWidth="1"/>
    <col min="11777" max="11780" width="7.7109375" style="849" customWidth="1"/>
    <col min="11781" max="11781" width="0" style="849" hidden="1" customWidth="1"/>
    <col min="11782" max="11782" width="23.5703125" style="849" customWidth="1"/>
    <col min="11783" max="11931" width="8.7109375" style="849"/>
    <col min="11932" max="11932" width="4.7109375" style="849" customWidth="1"/>
    <col min="11933" max="11933" width="23.5703125" style="849" customWidth="1"/>
    <col min="11934" max="11934" width="0" style="849" hidden="1" customWidth="1"/>
    <col min="11935" max="11935" width="7.7109375" style="849" customWidth="1"/>
    <col min="11936" max="11936" width="0" style="849" hidden="1" customWidth="1"/>
    <col min="11937" max="11940" width="7.7109375" style="849" customWidth="1"/>
    <col min="11941" max="11941" width="0" style="849" hidden="1" customWidth="1"/>
    <col min="11942" max="11943" width="7.7109375" style="849" customWidth="1"/>
    <col min="11944" max="11944" width="0" style="849" hidden="1" customWidth="1"/>
    <col min="11945" max="11945" width="8" style="849" customWidth="1"/>
    <col min="11946" max="11947" width="7.7109375" style="849" customWidth="1"/>
    <col min="11948" max="11948" width="25.42578125" style="849" customWidth="1"/>
    <col min="11949" max="11949" width="0" style="849" hidden="1" customWidth="1"/>
    <col min="11950" max="11950" width="16" style="849" bestFit="1" customWidth="1"/>
    <col min="11951" max="11951" width="7.7109375" style="849" customWidth="1"/>
    <col min="11952" max="11953" width="8" style="849" customWidth="1"/>
    <col min="11954" max="11954" width="7.7109375" style="849" customWidth="1"/>
    <col min="11955" max="11955" width="10.5703125" style="849" customWidth="1"/>
    <col min="11956" max="11956" width="7.7109375" style="849" customWidth="1"/>
    <col min="11957" max="11957" width="10.5703125" style="849" customWidth="1"/>
    <col min="11958" max="11958" width="12.140625" style="849" bestFit="1" customWidth="1"/>
    <col min="11959" max="11959" width="7.7109375" style="849" customWidth="1"/>
    <col min="11960" max="11961" width="0" style="849" hidden="1" customWidth="1"/>
    <col min="11962" max="11962" width="7.7109375" style="849" customWidth="1"/>
    <col min="11963" max="11964" width="8" style="849" customWidth="1"/>
    <col min="11965" max="11965" width="21.85546875" style="849" customWidth="1"/>
    <col min="11966" max="11966" width="23.5703125" style="849" customWidth="1"/>
    <col min="11967" max="11967" width="0" style="849" hidden="1" customWidth="1"/>
    <col min="11968" max="11968" width="7.7109375" style="849" customWidth="1"/>
    <col min="11969" max="11970" width="8.7109375" style="849"/>
    <col min="11971" max="11971" width="0" style="849" hidden="1" customWidth="1"/>
    <col min="11972" max="11972" width="8" style="849" customWidth="1"/>
    <col min="11973" max="11974" width="7.7109375" style="849" customWidth="1"/>
    <col min="11975" max="11976" width="0" style="849" hidden="1" customWidth="1"/>
    <col min="11977" max="11977" width="8" style="849" customWidth="1"/>
    <col min="11978" max="11980" width="7.7109375" style="849" customWidth="1"/>
    <col min="11981" max="11981" width="23.5703125" style="849" customWidth="1"/>
    <col min="11982" max="11982" width="7.7109375" style="849" customWidth="1"/>
    <col min="11983" max="11983" width="8" style="849" customWidth="1"/>
    <col min="11984" max="11984" width="0" style="849" hidden="1" customWidth="1"/>
    <col min="11985" max="11987" width="7.7109375" style="849" customWidth="1"/>
    <col min="11988" max="11988" width="8" style="849" customWidth="1"/>
    <col min="11989" max="11990" width="7.7109375" style="849" customWidth="1"/>
    <col min="11991" max="11991" width="0" style="849" hidden="1" customWidth="1"/>
    <col min="11992" max="11993" width="7.7109375" style="849" customWidth="1"/>
    <col min="11994" max="11994" width="8" style="849" customWidth="1"/>
    <col min="11995" max="11995" width="0" style="849" hidden="1" customWidth="1"/>
    <col min="11996" max="11997" width="7.7109375" style="849" customWidth="1"/>
    <col min="11998" max="11998" width="23.5703125" style="849" customWidth="1"/>
    <col min="11999" max="11999" width="0" style="849" hidden="1" customWidth="1"/>
    <col min="12000" max="12003" width="7.7109375" style="849" customWidth="1"/>
    <col min="12004" max="12004" width="8" style="849" customWidth="1"/>
    <col min="12005" max="12006" width="7.7109375" style="849" customWidth="1"/>
    <col min="12007" max="12007" width="0" style="849" hidden="1" customWidth="1"/>
    <col min="12008" max="12008" width="7.7109375" style="849" customWidth="1"/>
    <col min="12009" max="12009" width="8" style="849" customWidth="1"/>
    <col min="12010" max="12011" width="7.7109375" style="849" customWidth="1"/>
    <col min="12012" max="12012" width="0" style="849" hidden="1" customWidth="1"/>
    <col min="12013" max="12013" width="23.5703125" style="849" customWidth="1"/>
    <col min="12014" max="12014" width="0" style="849" hidden="1" customWidth="1"/>
    <col min="12015" max="12015" width="8" style="849" customWidth="1"/>
    <col min="12016" max="12017" width="7.7109375" style="849" customWidth="1"/>
    <col min="12018" max="12018" width="0" style="849" hidden="1" customWidth="1"/>
    <col min="12019" max="12021" width="7.7109375" style="849" customWidth="1"/>
    <col min="12022" max="12022" width="0" style="849" hidden="1" customWidth="1"/>
    <col min="12023" max="12023" width="7.7109375" style="849" customWidth="1"/>
    <col min="12024" max="12024" width="8" style="849" customWidth="1"/>
    <col min="12025" max="12025" width="7.7109375" style="849" customWidth="1"/>
    <col min="12026" max="12026" width="23.5703125" style="849" customWidth="1"/>
    <col min="12027" max="12027" width="8" style="849" customWidth="1"/>
    <col min="12028" max="12028" width="7.7109375" style="849" customWidth="1"/>
    <col min="12029" max="12029" width="0" style="849" hidden="1" customWidth="1"/>
    <col min="12030" max="12031" width="7.7109375" style="849" customWidth="1"/>
    <col min="12032" max="12032" width="8" style="849" customWidth="1"/>
    <col min="12033" max="12036" width="7.7109375" style="849" customWidth="1"/>
    <col min="12037" max="12037" width="0" style="849" hidden="1" customWidth="1"/>
    <col min="12038" max="12038" width="23.5703125" style="849" customWidth="1"/>
    <col min="12039" max="12187" width="8.7109375" style="849"/>
    <col min="12188" max="12188" width="4.7109375" style="849" customWidth="1"/>
    <col min="12189" max="12189" width="23.5703125" style="849" customWidth="1"/>
    <col min="12190" max="12190" width="0" style="849" hidden="1" customWidth="1"/>
    <col min="12191" max="12191" width="7.7109375" style="849" customWidth="1"/>
    <col min="12192" max="12192" width="0" style="849" hidden="1" customWidth="1"/>
    <col min="12193" max="12196" width="7.7109375" style="849" customWidth="1"/>
    <col min="12197" max="12197" width="0" style="849" hidden="1" customWidth="1"/>
    <col min="12198" max="12199" width="7.7109375" style="849" customWidth="1"/>
    <col min="12200" max="12200" width="0" style="849" hidden="1" customWidth="1"/>
    <col min="12201" max="12201" width="8" style="849" customWidth="1"/>
    <col min="12202" max="12203" width="7.7109375" style="849" customWidth="1"/>
    <col min="12204" max="12204" width="25.42578125" style="849" customWidth="1"/>
    <col min="12205" max="12205" width="0" style="849" hidden="1" customWidth="1"/>
    <col min="12206" max="12206" width="16" style="849" bestFit="1" customWidth="1"/>
    <col min="12207" max="12207" width="7.7109375" style="849" customWidth="1"/>
    <col min="12208" max="12209" width="8" style="849" customWidth="1"/>
    <col min="12210" max="12210" width="7.7109375" style="849" customWidth="1"/>
    <col min="12211" max="12211" width="10.5703125" style="849" customWidth="1"/>
    <col min="12212" max="12212" width="7.7109375" style="849" customWidth="1"/>
    <col min="12213" max="12213" width="10.5703125" style="849" customWidth="1"/>
    <col min="12214" max="12214" width="12.140625" style="849" bestFit="1" customWidth="1"/>
    <col min="12215" max="12215" width="7.7109375" style="849" customWidth="1"/>
    <col min="12216" max="12217" width="0" style="849" hidden="1" customWidth="1"/>
    <col min="12218" max="12218" width="7.7109375" style="849" customWidth="1"/>
    <col min="12219" max="12220" width="8" style="849" customWidth="1"/>
    <col min="12221" max="12221" width="21.85546875" style="849" customWidth="1"/>
    <col min="12222" max="12222" width="23.5703125" style="849" customWidth="1"/>
    <col min="12223" max="12223" width="0" style="849" hidden="1" customWidth="1"/>
    <col min="12224" max="12224" width="7.7109375" style="849" customWidth="1"/>
    <col min="12225" max="12226" width="8.7109375" style="849"/>
    <col min="12227" max="12227" width="0" style="849" hidden="1" customWidth="1"/>
    <col min="12228" max="12228" width="8" style="849" customWidth="1"/>
    <col min="12229" max="12230" width="7.7109375" style="849" customWidth="1"/>
    <col min="12231" max="12232" width="0" style="849" hidden="1" customWidth="1"/>
    <col min="12233" max="12233" width="8" style="849" customWidth="1"/>
    <col min="12234" max="12236" width="7.7109375" style="849" customWidth="1"/>
    <col min="12237" max="12237" width="23.5703125" style="849" customWidth="1"/>
    <col min="12238" max="12238" width="7.7109375" style="849" customWidth="1"/>
    <col min="12239" max="12239" width="8" style="849" customWidth="1"/>
    <col min="12240" max="12240" width="0" style="849" hidden="1" customWidth="1"/>
    <col min="12241" max="12243" width="7.7109375" style="849" customWidth="1"/>
    <col min="12244" max="12244" width="8" style="849" customWidth="1"/>
    <col min="12245" max="12246" width="7.7109375" style="849" customWidth="1"/>
    <col min="12247" max="12247" width="0" style="849" hidden="1" customWidth="1"/>
    <col min="12248" max="12249" width="7.7109375" style="849" customWidth="1"/>
    <col min="12250" max="12250" width="8" style="849" customWidth="1"/>
    <col min="12251" max="12251" width="0" style="849" hidden="1" customWidth="1"/>
    <col min="12252" max="12253" width="7.7109375" style="849" customWidth="1"/>
    <col min="12254" max="12254" width="23.5703125" style="849" customWidth="1"/>
    <col min="12255" max="12255" width="0" style="849" hidden="1" customWidth="1"/>
    <col min="12256" max="12259" width="7.7109375" style="849" customWidth="1"/>
    <col min="12260" max="12260" width="8" style="849" customWidth="1"/>
    <col min="12261" max="12262" width="7.7109375" style="849" customWidth="1"/>
    <col min="12263" max="12263" width="0" style="849" hidden="1" customWidth="1"/>
    <col min="12264" max="12264" width="7.7109375" style="849" customWidth="1"/>
    <col min="12265" max="12265" width="8" style="849" customWidth="1"/>
    <col min="12266" max="12267" width="7.7109375" style="849" customWidth="1"/>
    <col min="12268" max="12268" width="0" style="849" hidden="1" customWidth="1"/>
    <col min="12269" max="12269" width="23.5703125" style="849" customWidth="1"/>
    <col min="12270" max="12270" width="0" style="849" hidden="1" customWidth="1"/>
    <col min="12271" max="12271" width="8" style="849" customWidth="1"/>
    <col min="12272" max="12273" width="7.7109375" style="849" customWidth="1"/>
    <col min="12274" max="12274" width="0" style="849" hidden="1" customWidth="1"/>
    <col min="12275" max="12277" width="7.7109375" style="849" customWidth="1"/>
    <col min="12278" max="12278" width="0" style="849" hidden="1" customWidth="1"/>
    <col min="12279" max="12279" width="7.7109375" style="849" customWidth="1"/>
    <col min="12280" max="12280" width="8" style="849" customWidth="1"/>
    <col min="12281" max="12281" width="7.7109375" style="849" customWidth="1"/>
    <col min="12282" max="12282" width="23.5703125" style="849" customWidth="1"/>
    <col min="12283" max="12283" width="8" style="849" customWidth="1"/>
    <col min="12284" max="12284" width="7.7109375" style="849" customWidth="1"/>
    <col min="12285" max="12285" width="0" style="849" hidden="1" customWidth="1"/>
    <col min="12286" max="12287" width="7.7109375" style="849" customWidth="1"/>
    <col min="12288" max="12288" width="8" style="849" customWidth="1"/>
    <col min="12289" max="12292" width="7.7109375" style="849" customWidth="1"/>
    <col min="12293" max="12293" width="0" style="849" hidden="1" customWidth="1"/>
    <col min="12294" max="12294" width="23.5703125" style="849" customWidth="1"/>
    <col min="12295" max="12443" width="8.7109375" style="849"/>
    <col min="12444" max="12444" width="4.7109375" style="849" customWidth="1"/>
    <col min="12445" max="12445" width="23.5703125" style="849" customWidth="1"/>
    <col min="12446" max="12446" width="0" style="849" hidden="1" customWidth="1"/>
    <col min="12447" max="12447" width="7.7109375" style="849" customWidth="1"/>
    <col min="12448" max="12448" width="0" style="849" hidden="1" customWidth="1"/>
    <col min="12449" max="12452" width="7.7109375" style="849" customWidth="1"/>
    <col min="12453" max="12453" width="0" style="849" hidden="1" customWidth="1"/>
    <col min="12454" max="12455" width="7.7109375" style="849" customWidth="1"/>
    <col min="12456" max="12456" width="0" style="849" hidden="1" customWidth="1"/>
    <col min="12457" max="12457" width="8" style="849" customWidth="1"/>
    <col min="12458" max="12459" width="7.7109375" style="849" customWidth="1"/>
    <col min="12460" max="12460" width="25.42578125" style="849" customWidth="1"/>
    <col min="12461" max="12461" width="0" style="849" hidden="1" customWidth="1"/>
    <col min="12462" max="12462" width="16" style="849" bestFit="1" customWidth="1"/>
    <col min="12463" max="12463" width="7.7109375" style="849" customWidth="1"/>
    <col min="12464" max="12465" width="8" style="849" customWidth="1"/>
    <col min="12466" max="12466" width="7.7109375" style="849" customWidth="1"/>
    <col min="12467" max="12467" width="10.5703125" style="849" customWidth="1"/>
    <col min="12468" max="12468" width="7.7109375" style="849" customWidth="1"/>
    <col min="12469" max="12469" width="10.5703125" style="849" customWidth="1"/>
    <col min="12470" max="12470" width="12.140625" style="849" bestFit="1" customWidth="1"/>
    <col min="12471" max="12471" width="7.7109375" style="849" customWidth="1"/>
    <col min="12472" max="12473" width="0" style="849" hidden="1" customWidth="1"/>
    <col min="12474" max="12474" width="7.7109375" style="849" customWidth="1"/>
    <col min="12475" max="12476" width="8" style="849" customWidth="1"/>
    <col min="12477" max="12477" width="21.85546875" style="849" customWidth="1"/>
    <col min="12478" max="12478" width="23.5703125" style="849" customWidth="1"/>
    <col min="12479" max="12479" width="0" style="849" hidden="1" customWidth="1"/>
    <col min="12480" max="12480" width="7.7109375" style="849" customWidth="1"/>
    <col min="12481" max="12482" width="8.7109375" style="849"/>
    <col min="12483" max="12483" width="0" style="849" hidden="1" customWidth="1"/>
    <col min="12484" max="12484" width="8" style="849" customWidth="1"/>
    <col min="12485" max="12486" width="7.7109375" style="849" customWidth="1"/>
    <col min="12487" max="12488" width="0" style="849" hidden="1" customWidth="1"/>
    <col min="12489" max="12489" width="8" style="849" customWidth="1"/>
    <col min="12490" max="12492" width="7.7109375" style="849" customWidth="1"/>
    <col min="12493" max="12493" width="23.5703125" style="849" customWidth="1"/>
    <col min="12494" max="12494" width="7.7109375" style="849" customWidth="1"/>
    <col min="12495" max="12495" width="8" style="849" customWidth="1"/>
    <col min="12496" max="12496" width="0" style="849" hidden="1" customWidth="1"/>
    <col min="12497" max="12499" width="7.7109375" style="849" customWidth="1"/>
    <col min="12500" max="12500" width="8" style="849" customWidth="1"/>
    <col min="12501" max="12502" width="7.7109375" style="849" customWidth="1"/>
    <col min="12503" max="12503" width="0" style="849" hidden="1" customWidth="1"/>
    <col min="12504" max="12505" width="7.7109375" style="849" customWidth="1"/>
    <col min="12506" max="12506" width="8" style="849" customWidth="1"/>
    <col min="12507" max="12507" width="0" style="849" hidden="1" customWidth="1"/>
    <col min="12508" max="12509" width="7.7109375" style="849" customWidth="1"/>
    <col min="12510" max="12510" width="23.5703125" style="849" customWidth="1"/>
    <col min="12511" max="12511" width="0" style="849" hidden="1" customWidth="1"/>
    <col min="12512" max="12515" width="7.7109375" style="849" customWidth="1"/>
    <col min="12516" max="12516" width="8" style="849" customWidth="1"/>
    <col min="12517" max="12518" width="7.7109375" style="849" customWidth="1"/>
    <col min="12519" max="12519" width="0" style="849" hidden="1" customWidth="1"/>
    <col min="12520" max="12520" width="7.7109375" style="849" customWidth="1"/>
    <col min="12521" max="12521" width="8" style="849" customWidth="1"/>
    <col min="12522" max="12523" width="7.7109375" style="849" customWidth="1"/>
    <col min="12524" max="12524" width="0" style="849" hidden="1" customWidth="1"/>
    <col min="12525" max="12525" width="23.5703125" style="849" customWidth="1"/>
    <col min="12526" max="12526" width="0" style="849" hidden="1" customWidth="1"/>
    <col min="12527" max="12527" width="8" style="849" customWidth="1"/>
    <col min="12528" max="12529" width="7.7109375" style="849" customWidth="1"/>
    <col min="12530" max="12530" width="0" style="849" hidden="1" customWidth="1"/>
    <col min="12531" max="12533" width="7.7109375" style="849" customWidth="1"/>
    <col min="12534" max="12534" width="0" style="849" hidden="1" customWidth="1"/>
    <col min="12535" max="12535" width="7.7109375" style="849" customWidth="1"/>
    <col min="12536" max="12536" width="8" style="849" customWidth="1"/>
    <col min="12537" max="12537" width="7.7109375" style="849" customWidth="1"/>
    <col min="12538" max="12538" width="23.5703125" style="849" customWidth="1"/>
    <col min="12539" max="12539" width="8" style="849" customWidth="1"/>
    <col min="12540" max="12540" width="7.7109375" style="849" customWidth="1"/>
    <col min="12541" max="12541" width="0" style="849" hidden="1" customWidth="1"/>
    <col min="12542" max="12543" width="7.7109375" style="849" customWidth="1"/>
    <col min="12544" max="12544" width="8" style="849" customWidth="1"/>
    <col min="12545" max="12548" width="7.7109375" style="849" customWidth="1"/>
    <col min="12549" max="12549" width="0" style="849" hidden="1" customWidth="1"/>
    <col min="12550" max="12550" width="23.5703125" style="849" customWidth="1"/>
    <col min="12551" max="12699" width="8.7109375" style="849"/>
    <col min="12700" max="12700" width="4.7109375" style="849" customWidth="1"/>
    <col min="12701" max="12701" width="23.5703125" style="849" customWidth="1"/>
    <col min="12702" max="12702" width="0" style="849" hidden="1" customWidth="1"/>
    <col min="12703" max="12703" width="7.7109375" style="849" customWidth="1"/>
    <col min="12704" max="12704" width="0" style="849" hidden="1" customWidth="1"/>
    <col min="12705" max="12708" width="7.7109375" style="849" customWidth="1"/>
    <col min="12709" max="12709" width="0" style="849" hidden="1" customWidth="1"/>
    <col min="12710" max="12711" width="7.7109375" style="849" customWidth="1"/>
    <col min="12712" max="12712" width="0" style="849" hidden="1" customWidth="1"/>
    <col min="12713" max="12713" width="8" style="849" customWidth="1"/>
    <col min="12714" max="12715" width="7.7109375" style="849" customWidth="1"/>
    <col min="12716" max="12716" width="25.42578125" style="849" customWidth="1"/>
    <col min="12717" max="12717" width="0" style="849" hidden="1" customWidth="1"/>
    <col min="12718" max="12718" width="16" style="849" bestFit="1" customWidth="1"/>
    <col min="12719" max="12719" width="7.7109375" style="849" customWidth="1"/>
    <col min="12720" max="12721" width="8" style="849" customWidth="1"/>
    <col min="12722" max="12722" width="7.7109375" style="849" customWidth="1"/>
    <col min="12723" max="12723" width="10.5703125" style="849" customWidth="1"/>
    <col min="12724" max="12724" width="7.7109375" style="849" customWidth="1"/>
    <col min="12725" max="12725" width="10.5703125" style="849" customWidth="1"/>
    <col min="12726" max="12726" width="12.140625" style="849" bestFit="1" customWidth="1"/>
    <col min="12727" max="12727" width="7.7109375" style="849" customWidth="1"/>
    <col min="12728" max="12729" width="0" style="849" hidden="1" customWidth="1"/>
    <col min="12730" max="12730" width="7.7109375" style="849" customWidth="1"/>
    <col min="12731" max="12732" width="8" style="849" customWidth="1"/>
    <col min="12733" max="12733" width="21.85546875" style="849" customWidth="1"/>
    <col min="12734" max="12734" width="23.5703125" style="849" customWidth="1"/>
    <col min="12735" max="12735" width="0" style="849" hidden="1" customWidth="1"/>
    <col min="12736" max="12736" width="7.7109375" style="849" customWidth="1"/>
    <col min="12737" max="12738" width="8.7109375" style="849"/>
    <col min="12739" max="12739" width="0" style="849" hidden="1" customWidth="1"/>
    <col min="12740" max="12740" width="8" style="849" customWidth="1"/>
    <col min="12741" max="12742" width="7.7109375" style="849" customWidth="1"/>
    <col min="12743" max="12744" width="0" style="849" hidden="1" customWidth="1"/>
    <col min="12745" max="12745" width="8" style="849" customWidth="1"/>
    <col min="12746" max="12748" width="7.7109375" style="849" customWidth="1"/>
    <col min="12749" max="12749" width="23.5703125" style="849" customWidth="1"/>
    <col min="12750" max="12750" width="7.7109375" style="849" customWidth="1"/>
    <col min="12751" max="12751" width="8" style="849" customWidth="1"/>
    <col min="12752" max="12752" width="0" style="849" hidden="1" customWidth="1"/>
    <col min="12753" max="12755" width="7.7109375" style="849" customWidth="1"/>
    <col min="12756" max="12756" width="8" style="849" customWidth="1"/>
    <col min="12757" max="12758" width="7.7109375" style="849" customWidth="1"/>
    <col min="12759" max="12759" width="0" style="849" hidden="1" customWidth="1"/>
    <col min="12760" max="12761" width="7.7109375" style="849" customWidth="1"/>
    <col min="12762" max="12762" width="8" style="849" customWidth="1"/>
    <col min="12763" max="12763" width="0" style="849" hidden="1" customWidth="1"/>
    <col min="12764" max="12765" width="7.7109375" style="849" customWidth="1"/>
    <col min="12766" max="12766" width="23.5703125" style="849" customWidth="1"/>
    <col min="12767" max="12767" width="0" style="849" hidden="1" customWidth="1"/>
    <col min="12768" max="12771" width="7.7109375" style="849" customWidth="1"/>
    <col min="12772" max="12772" width="8" style="849" customWidth="1"/>
    <col min="12773" max="12774" width="7.7109375" style="849" customWidth="1"/>
    <col min="12775" max="12775" width="0" style="849" hidden="1" customWidth="1"/>
    <col min="12776" max="12776" width="7.7109375" style="849" customWidth="1"/>
    <col min="12777" max="12777" width="8" style="849" customWidth="1"/>
    <col min="12778" max="12779" width="7.7109375" style="849" customWidth="1"/>
    <col min="12780" max="12780" width="0" style="849" hidden="1" customWidth="1"/>
    <col min="12781" max="12781" width="23.5703125" style="849" customWidth="1"/>
    <col min="12782" max="12782" width="0" style="849" hidden="1" customWidth="1"/>
    <col min="12783" max="12783" width="8" style="849" customWidth="1"/>
    <col min="12784" max="12785" width="7.7109375" style="849" customWidth="1"/>
    <col min="12786" max="12786" width="0" style="849" hidden="1" customWidth="1"/>
    <col min="12787" max="12789" width="7.7109375" style="849" customWidth="1"/>
    <col min="12790" max="12790" width="0" style="849" hidden="1" customWidth="1"/>
    <col min="12791" max="12791" width="7.7109375" style="849" customWidth="1"/>
    <col min="12792" max="12792" width="8" style="849" customWidth="1"/>
    <col min="12793" max="12793" width="7.7109375" style="849" customWidth="1"/>
    <col min="12794" max="12794" width="23.5703125" style="849" customWidth="1"/>
    <col min="12795" max="12795" width="8" style="849" customWidth="1"/>
    <col min="12796" max="12796" width="7.7109375" style="849" customWidth="1"/>
    <col min="12797" max="12797" width="0" style="849" hidden="1" customWidth="1"/>
    <col min="12798" max="12799" width="7.7109375" style="849" customWidth="1"/>
    <col min="12800" max="12800" width="8" style="849" customWidth="1"/>
    <col min="12801" max="12804" width="7.7109375" style="849" customWidth="1"/>
    <col min="12805" max="12805" width="0" style="849" hidden="1" customWidth="1"/>
    <col min="12806" max="12806" width="23.5703125" style="849" customWidth="1"/>
    <col min="12807" max="12955" width="8.7109375" style="849"/>
    <col min="12956" max="12956" width="4.7109375" style="849" customWidth="1"/>
    <col min="12957" max="12957" width="23.5703125" style="849" customWidth="1"/>
    <col min="12958" max="12958" width="0" style="849" hidden="1" customWidth="1"/>
    <col min="12959" max="12959" width="7.7109375" style="849" customWidth="1"/>
    <col min="12960" max="12960" width="0" style="849" hidden="1" customWidth="1"/>
    <col min="12961" max="12964" width="7.7109375" style="849" customWidth="1"/>
    <col min="12965" max="12965" width="0" style="849" hidden="1" customWidth="1"/>
    <col min="12966" max="12967" width="7.7109375" style="849" customWidth="1"/>
    <col min="12968" max="12968" width="0" style="849" hidden="1" customWidth="1"/>
    <col min="12969" max="12969" width="8" style="849" customWidth="1"/>
    <col min="12970" max="12971" width="7.7109375" style="849" customWidth="1"/>
    <col min="12972" max="12972" width="25.42578125" style="849" customWidth="1"/>
    <col min="12973" max="12973" width="0" style="849" hidden="1" customWidth="1"/>
    <col min="12974" max="12974" width="16" style="849" bestFit="1" customWidth="1"/>
    <col min="12975" max="12975" width="7.7109375" style="849" customWidth="1"/>
    <col min="12976" max="12977" width="8" style="849" customWidth="1"/>
    <col min="12978" max="12978" width="7.7109375" style="849" customWidth="1"/>
    <col min="12979" max="12979" width="10.5703125" style="849" customWidth="1"/>
    <col min="12980" max="12980" width="7.7109375" style="849" customWidth="1"/>
    <col min="12981" max="12981" width="10.5703125" style="849" customWidth="1"/>
    <col min="12982" max="12982" width="12.140625" style="849" bestFit="1" customWidth="1"/>
    <col min="12983" max="12983" width="7.7109375" style="849" customWidth="1"/>
    <col min="12984" max="12985" width="0" style="849" hidden="1" customWidth="1"/>
    <col min="12986" max="12986" width="7.7109375" style="849" customWidth="1"/>
    <col min="12987" max="12988" width="8" style="849" customWidth="1"/>
    <col min="12989" max="12989" width="21.85546875" style="849" customWidth="1"/>
    <col min="12990" max="12990" width="23.5703125" style="849" customWidth="1"/>
    <col min="12991" max="12991" width="0" style="849" hidden="1" customWidth="1"/>
    <col min="12992" max="12992" width="7.7109375" style="849" customWidth="1"/>
    <col min="12993" max="12994" width="8.7109375" style="849"/>
    <col min="12995" max="12995" width="0" style="849" hidden="1" customWidth="1"/>
    <col min="12996" max="12996" width="8" style="849" customWidth="1"/>
    <col min="12997" max="12998" width="7.7109375" style="849" customWidth="1"/>
    <col min="12999" max="13000" width="0" style="849" hidden="1" customWidth="1"/>
    <col min="13001" max="13001" width="8" style="849" customWidth="1"/>
    <col min="13002" max="13004" width="7.7109375" style="849" customWidth="1"/>
    <col min="13005" max="13005" width="23.5703125" style="849" customWidth="1"/>
    <col min="13006" max="13006" width="7.7109375" style="849" customWidth="1"/>
    <col min="13007" max="13007" width="8" style="849" customWidth="1"/>
    <col min="13008" max="13008" width="0" style="849" hidden="1" customWidth="1"/>
    <col min="13009" max="13011" width="7.7109375" style="849" customWidth="1"/>
    <col min="13012" max="13012" width="8" style="849" customWidth="1"/>
    <col min="13013" max="13014" width="7.7109375" style="849" customWidth="1"/>
    <col min="13015" max="13015" width="0" style="849" hidden="1" customWidth="1"/>
    <col min="13016" max="13017" width="7.7109375" style="849" customWidth="1"/>
    <col min="13018" max="13018" width="8" style="849" customWidth="1"/>
    <col min="13019" max="13019" width="0" style="849" hidden="1" customWidth="1"/>
    <col min="13020" max="13021" width="7.7109375" style="849" customWidth="1"/>
    <col min="13022" max="13022" width="23.5703125" style="849" customWidth="1"/>
    <col min="13023" max="13023" width="0" style="849" hidden="1" customWidth="1"/>
    <col min="13024" max="13027" width="7.7109375" style="849" customWidth="1"/>
    <col min="13028" max="13028" width="8" style="849" customWidth="1"/>
    <col min="13029" max="13030" width="7.7109375" style="849" customWidth="1"/>
    <col min="13031" max="13031" width="0" style="849" hidden="1" customWidth="1"/>
    <col min="13032" max="13032" width="7.7109375" style="849" customWidth="1"/>
    <col min="13033" max="13033" width="8" style="849" customWidth="1"/>
    <col min="13034" max="13035" width="7.7109375" style="849" customWidth="1"/>
    <col min="13036" max="13036" width="0" style="849" hidden="1" customWidth="1"/>
    <col min="13037" max="13037" width="23.5703125" style="849" customWidth="1"/>
    <col min="13038" max="13038" width="0" style="849" hidden="1" customWidth="1"/>
    <col min="13039" max="13039" width="8" style="849" customWidth="1"/>
    <col min="13040" max="13041" width="7.7109375" style="849" customWidth="1"/>
    <col min="13042" max="13042" width="0" style="849" hidden="1" customWidth="1"/>
    <col min="13043" max="13045" width="7.7109375" style="849" customWidth="1"/>
    <col min="13046" max="13046" width="0" style="849" hidden="1" customWidth="1"/>
    <col min="13047" max="13047" width="7.7109375" style="849" customWidth="1"/>
    <col min="13048" max="13048" width="8" style="849" customWidth="1"/>
    <col min="13049" max="13049" width="7.7109375" style="849" customWidth="1"/>
    <col min="13050" max="13050" width="23.5703125" style="849" customWidth="1"/>
    <col min="13051" max="13051" width="8" style="849" customWidth="1"/>
    <col min="13052" max="13052" width="7.7109375" style="849" customWidth="1"/>
    <col min="13053" max="13053" width="0" style="849" hidden="1" customWidth="1"/>
    <col min="13054" max="13055" width="7.7109375" style="849" customWidth="1"/>
    <col min="13056" max="13056" width="8" style="849" customWidth="1"/>
    <col min="13057" max="13060" width="7.7109375" style="849" customWidth="1"/>
    <col min="13061" max="13061" width="0" style="849" hidden="1" customWidth="1"/>
    <col min="13062" max="13062" width="23.5703125" style="849" customWidth="1"/>
    <col min="13063" max="13211" width="8.7109375" style="849"/>
    <col min="13212" max="13212" width="4.7109375" style="849" customWidth="1"/>
    <col min="13213" max="13213" width="23.5703125" style="849" customWidth="1"/>
    <col min="13214" max="13214" width="0" style="849" hidden="1" customWidth="1"/>
    <col min="13215" max="13215" width="7.7109375" style="849" customWidth="1"/>
    <col min="13216" max="13216" width="0" style="849" hidden="1" customWidth="1"/>
    <col min="13217" max="13220" width="7.7109375" style="849" customWidth="1"/>
    <col min="13221" max="13221" width="0" style="849" hidden="1" customWidth="1"/>
    <col min="13222" max="13223" width="7.7109375" style="849" customWidth="1"/>
    <col min="13224" max="13224" width="0" style="849" hidden="1" customWidth="1"/>
    <col min="13225" max="13225" width="8" style="849" customWidth="1"/>
    <col min="13226" max="13227" width="7.7109375" style="849" customWidth="1"/>
    <col min="13228" max="13228" width="25.42578125" style="849" customWidth="1"/>
    <col min="13229" max="13229" width="0" style="849" hidden="1" customWidth="1"/>
    <col min="13230" max="13230" width="16" style="849" bestFit="1" customWidth="1"/>
    <col min="13231" max="13231" width="7.7109375" style="849" customWidth="1"/>
    <col min="13232" max="13233" width="8" style="849" customWidth="1"/>
    <col min="13234" max="13234" width="7.7109375" style="849" customWidth="1"/>
    <col min="13235" max="13235" width="10.5703125" style="849" customWidth="1"/>
    <col min="13236" max="13236" width="7.7109375" style="849" customWidth="1"/>
    <col min="13237" max="13237" width="10.5703125" style="849" customWidth="1"/>
    <col min="13238" max="13238" width="12.140625" style="849" bestFit="1" customWidth="1"/>
    <col min="13239" max="13239" width="7.7109375" style="849" customWidth="1"/>
    <col min="13240" max="13241" width="0" style="849" hidden="1" customWidth="1"/>
    <col min="13242" max="13242" width="7.7109375" style="849" customWidth="1"/>
    <col min="13243" max="13244" width="8" style="849" customWidth="1"/>
    <col min="13245" max="13245" width="21.85546875" style="849" customWidth="1"/>
    <col min="13246" max="13246" width="23.5703125" style="849" customWidth="1"/>
    <col min="13247" max="13247" width="0" style="849" hidden="1" customWidth="1"/>
    <col min="13248" max="13248" width="7.7109375" style="849" customWidth="1"/>
    <col min="13249" max="13250" width="8.7109375" style="849"/>
    <col min="13251" max="13251" width="0" style="849" hidden="1" customWidth="1"/>
    <col min="13252" max="13252" width="8" style="849" customWidth="1"/>
    <col min="13253" max="13254" width="7.7109375" style="849" customWidth="1"/>
    <col min="13255" max="13256" width="0" style="849" hidden="1" customWidth="1"/>
    <col min="13257" max="13257" width="8" style="849" customWidth="1"/>
    <col min="13258" max="13260" width="7.7109375" style="849" customWidth="1"/>
    <col min="13261" max="13261" width="23.5703125" style="849" customWidth="1"/>
    <col min="13262" max="13262" width="7.7109375" style="849" customWidth="1"/>
    <col min="13263" max="13263" width="8" style="849" customWidth="1"/>
    <col min="13264" max="13264" width="0" style="849" hidden="1" customWidth="1"/>
    <col min="13265" max="13267" width="7.7109375" style="849" customWidth="1"/>
    <col min="13268" max="13268" width="8" style="849" customWidth="1"/>
    <col min="13269" max="13270" width="7.7109375" style="849" customWidth="1"/>
    <col min="13271" max="13271" width="0" style="849" hidden="1" customWidth="1"/>
    <col min="13272" max="13273" width="7.7109375" style="849" customWidth="1"/>
    <col min="13274" max="13274" width="8" style="849" customWidth="1"/>
    <col min="13275" max="13275" width="0" style="849" hidden="1" customWidth="1"/>
    <col min="13276" max="13277" width="7.7109375" style="849" customWidth="1"/>
    <col min="13278" max="13278" width="23.5703125" style="849" customWidth="1"/>
    <col min="13279" max="13279" width="0" style="849" hidden="1" customWidth="1"/>
    <col min="13280" max="13283" width="7.7109375" style="849" customWidth="1"/>
    <col min="13284" max="13284" width="8" style="849" customWidth="1"/>
    <col min="13285" max="13286" width="7.7109375" style="849" customWidth="1"/>
    <col min="13287" max="13287" width="0" style="849" hidden="1" customWidth="1"/>
    <col min="13288" max="13288" width="7.7109375" style="849" customWidth="1"/>
    <col min="13289" max="13289" width="8" style="849" customWidth="1"/>
    <col min="13290" max="13291" width="7.7109375" style="849" customWidth="1"/>
    <col min="13292" max="13292" width="0" style="849" hidden="1" customWidth="1"/>
    <col min="13293" max="13293" width="23.5703125" style="849" customWidth="1"/>
    <col min="13294" max="13294" width="0" style="849" hidden="1" customWidth="1"/>
    <col min="13295" max="13295" width="8" style="849" customWidth="1"/>
    <col min="13296" max="13297" width="7.7109375" style="849" customWidth="1"/>
    <col min="13298" max="13298" width="0" style="849" hidden="1" customWidth="1"/>
    <col min="13299" max="13301" width="7.7109375" style="849" customWidth="1"/>
    <col min="13302" max="13302" width="0" style="849" hidden="1" customWidth="1"/>
    <col min="13303" max="13303" width="7.7109375" style="849" customWidth="1"/>
    <col min="13304" max="13304" width="8" style="849" customWidth="1"/>
    <col min="13305" max="13305" width="7.7109375" style="849" customWidth="1"/>
    <col min="13306" max="13306" width="23.5703125" style="849" customWidth="1"/>
    <col min="13307" max="13307" width="8" style="849" customWidth="1"/>
    <col min="13308" max="13308" width="7.7109375" style="849" customWidth="1"/>
    <col min="13309" max="13309" width="0" style="849" hidden="1" customWidth="1"/>
    <col min="13310" max="13311" width="7.7109375" style="849" customWidth="1"/>
    <col min="13312" max="13312" width="8" style="849" customWidth="1"/>
    <col min="13313" max="13316" width="7.7109375" style="849" customWidth="1"/>
    <col min="13317" max="13317" width="0" style="849" hidden="1" customWidth="1"/>
    <col min="13318" max="13318" width="23.5703125" style="849" customWidth="1"/>
    <col min="13319" max="13467" width="8.7109375" style="849"/>
    <col min="13468" max="13468" width="4.7109375" style="849" customWidth="1"/>
    <col min="13469" max="13469" width="23.5703125" style="849" customWidth="1"/>
    <col min="13470" max="13470" width="0" style="849" hidden="1" customWidth="1"/>
    <col min="13471" max="13471" width="7.7109375" style="849" customWidth="1"/>
    <col min="13472" max="13472" width="0" style="849" hidden="1" customWidth="1"/>
    <col min="13473" max="13476" width="7.7109375" style="849" customWidth="1"/>
    <col min="13477" max="13477" width="0" style="849" hidden="1" customWidth="1"/>
    <col min="13478" max="13479" width="7.7109375" style="849" customWidth="1"/>
    <col min="13480" max="13480" width="0" style="849" hidden="1" customWidth="1"/>
    <col min="13481" max="13481" width="8" style="849" customWidth="1"/>
    <col min="13482" max="13483" width="7.7109375" style="849" customWidth="1"/>
    <col min="13484" max="13484" width="25.42578125" style="849" customWidth="1"/>
    <col min="13485" max="13485" width="0" style="849" hidden="1" customWidth="1"/>
    <col min="13486" max="13486" width="16" style="849" bestFit="1" customWidth="1"/>
    <col min="13487" max="13487" width="7.7109375" style="849" customWidth="1"/>
    <col min="13488" max="13489" width="8" style="849" customWidth="1"/>
    <col min="13490" max="13490" width="7.7109375" style="849" customWidth="1"/>
    <col min="13491" max="13491" width="10.5703125" style="849" customWidth="1"/>
    <col min="13492" max="13492" width="7.7109375" style="849" customWidth="1"/>
    <col min="13493" max="13493" width="10.5703125" style="849" customWidth="1"/>
    <col min="13494" max="13494" width="12.140625" style="849" bestFit="1" customWidth="1"/>
    <col min="13495" max="13495" width="7.7109375" style="849" customWidth="1"/>
    <col min="13496" max="13497" width="0" style="849" hidden="1" customWidth="1"/>
    <col min="13498" max="13498" width="7.7109375" style="849" customWidth="1"/>
    <col min="13499" max="13500" width="8" style="849" customWidth="1"/>
    <col min="13501" max="13501" width="21.85546875" style="849" customWidth="1"/>
    <col min="13502" max="13502" width="23.5703125" style="849" customWidth="1"/>
    <col min="13503" max="13503" width="0" style="849" hidden="1" customWidth="1"/>
    <col min="13504" max="13504" width="7.7109375" style="849" customWidth="1"/>
    <col min="13505" max="13506" width="8.7109375" style="849"/>
    <col min="13507" max="13507" width="0" style="849" hidden="1" customWidth="1"/>
    <col min="13508" max="13508" width="8" style="849" customWidth="1"/>
    <col min="13509" max="13510" width="7.7109375" style="849" customWidth="1"/>
    <col min="13511" max="13512" width="0" style="849" hidden="1" customWidth="1"/>
    <col min="13513" max="13513" width="8" style="849" customWidth="1"/>
    <col min="13514" max="13516" width="7.7109375" style="849" customWidth="1"/>
    <col min="13517" max="13517" width="23.5703125" style="849" customWidth="1"/>
    <col min="13518" max="13518" width="7.7109375" style="849" customWidth="1"/>
    <col min="13519" max="13519" width="8" style="849" customWidth="1"/>
    <col min="13520" max="13520" width="0" style="849" hidden="1" customWidth="1"/>
    <col min="13521" max="13523" width="7.7109375" style="849" customWidth="1"/>
    <col min="13524" max="13524" width="8" style="849" customWidth="1"/>
    <col min="13525" max="13526" width="7.7109375" style="849" customWidth="1"/>
    <col min="13527" max="13527" width="0" style="849" hidden="1" customWidth="1"/>
    <col min="13528" max="13529" width="7.7109375" style="849" customWidth="1"/>
    <col min="13530" max="13530" width="8" style="849" customWidth="1"/>
    <col min="13531" max="13531" width="0" style="849" hidden="1" customWidth="1"/>
    <col min="13532" max="13533" width="7.7109375" style="849" customWidth="1"/>
    <col min="13534" max="13534" width="23.5703125" style="849" customWidth="1"/>
    <col min="13535" max="13535" width="0" style="849" hidden="1" customWidth="1"/>
    <col min="13536" max="13539" width="7.7109375" style="849" customWidth="1"/>
    <col min="13540" max="13540" width="8" style="849" customWidth="1"/>
    <col min="13541" max="13542" width="7.7109375" style="849" customWidth="1"/>
    <col min="13543" max="13543" width="0" style="849" hidden="1" customWidth="1"/>
    <col min="13544" max="13544" width="7.7109375" style="849" customWidth="1"/>
    <col min="13545" max="13545" width="8" style="849" customWidth="1"/>
    <col min="13546" max="13547" width="7.7109375" style="849" customWidth="1"/>
    <col min="13548" max="13548" width="0" style="849" hidden="1" customWidth="1"/>
    <col min="13549" max="13549" width="23.5703125" style="849" customWidth="1"/>
    <col min="13550" max="13550" width="0" style="849" hidden="1" customWidth="1"/>
    <col min="13551" max="13551" width="8" style="849" customWidth="1"/>
    <col min="13552" max="13553" width="7.7109375" style="849" customWidth="1"/>
    <col min="13554" max="13554" width="0" style="849" hidden="1" customWidth="1"/>
    <col min="13555" max="13557" width="7.7109375" style="849" customWidth="1"/>
    <col min="13558" max="13558" width="0" style="849" hidden="1" customWidth="1"/>
    <col min="13559" max="13559" width="7.7109375" style="849" customWidth="1"/>
    <col min="13560" max="13560" width="8" style="849" customWidth="1"/>
    <col min="13561" max="13561" width="7.7109375" style="849" customWidth="1"/>
    <col min="13562" max="13562" width="23.5703125" style="849" customWidth="1"/>
    <col min="13563" max="13563" width="8" style="849" customWidth="1"/>
    <col min="13564" max="13564" width="7.7109375" style="849" customWidth="1"/>
    <col min="13565" max="13565" width="0" style="849" hidden="1" customWidth="1"/>
    <col min="13566" max="13567" width="7.7109375" style="849" customWidth="1"/>
    <col min="13568" max="13568" width="8" style="849" customWidth="1"/>
    <col min="13569" max="13572" width="7.7109375" style="849" customWidth="1"/>
    <col min="13573" max="13573" width="0" style="849" hidden="1" customWidth="1"/>
    <col min="13574" max="13574" width="23.5703125" style="849" customWidth="1"/>
    <col min="13575" max="13723" width="8.7109375" style="849"/>
    <col min="13724" max="13724" width="4.7109375" style="849" customWidth="1"/>
    <col min="13725" max="13725" width="23.5703125" style="849" customWidth="1"/>
    <col min="13726" max="13726" width="0" style="849" hidden="1" customWidth="1"/>
    <col min="13727" max="13727" width="7.7109375" style="849" customWidth="1"/>
    <col min="13728" max="13728" width="0" style="849" hidden="1" customWidth="1"/>
    <col min="13729" max="13732" width="7.7109375" style="849" customWidth="1"/>
    <col min="13733" max="13733" width="0" style="849" hidden="1" customWidth="1"/>
    <col min="13734" max="13735" width="7.7109375" style="849" customWidth="1"/>
    <col min="13736" max="13736" width="0" style="849" hidden="1" customWidth="1"/>
    <col min="13737" max="13737" width="8" style="849" customWidth="1"/>
    <col min="13738" max="13739" width="7.7109375" style="849" customWidth="1"/>
    <col min="13740" max="13740" width="25.42578125" style="849" customWidth="1"/>
    <col min="13741" max="13741" width="0" style="849" hidden="1" customWidth="1"/>
    <col min="13742" max="13742" width="16" style="849" bestFit="1" customWidth="1"/>
    <col min="13743" max="13743" width="7.7109375" style="849" customWidth="1"/>
    <col min="13744" max="13745" width="8" style="849" customWidth="1"/>
    <col min="13746" max="13746" width="7.7109375" style="849" customWidth="1"/>
    <col min="13747" max="13747" width="10.5703125" style="849" customWidth="1"/>
    <col min="13748" max="13748" width="7.7109375" style="849" customWidth="1"/>
    <col min="13749" max="13749" width="10.5703125" style="849" customWidth="1"/>
    <col min="13750" max="13750" width="12.140625" style="849" bestFit="1" customWidth="1"/>
    <col min="13751" max="13751" width="7.7109375" style="849" customWidth="1"/>
    <col min="13752" max="13753" width="0" style="849" hidden="1" customWidth="1"/>
    <col min="13754" max="13754" width="7.7109375" style="849" customWidth="1"/>
    <col min="13755" max="13756" width="8" style="849" customWidth="1"/>
    <col min="13757" max="13757" width="21.85546875" style="849" customWidth="1"/>
    <col min="13758" max="13758" width="23.5703125" style="849" customWidth="1"/>
    <col min="13759" max="13759" width="0" style="849" hidden="1" customWidth="1"/>
    <col min="13760" max="13760" width="7.7109375" style="849" customWidth="1"/>
    <col min="13761" max="13762" width="8.7109375" style="849"/>
    <col min="13763" max="13763" width="0" style="849" hidden="1" customWidth="1"/>
    <col min="13764" max="13764" width="8" style="849" customWidth="1"/>
    <col min="13765" max="13766" width="7.7109375" style="849" customWidth="1"/>
    <col min="13767" max="13768" width="0" style="849" hidden="1" customWidth="1"/>
    <col min="13769" max="13769" width="8" style="849" customWidth="1"/>
    <col min="13770" max="13772" width="7.7109375" style="849" customWidth="1"/>
    <col min="13773" max="13773" width="23.5703125" style="849" customWidth="1"/>
    <col min="13774" max="13774" width="7.7109375" style="849" customWidth="1"/>
    <col min="13775" max="13775" width="8" style="849" customWidth="1"/>
    <col min="13776" max="13776" width="0" style="849" hidden="1" customWidth="1"/>
    <col min="13777" max="13779" width="7.7109375" style="849" customWidth="1"/>
    <col min="13780" max="13780" width="8" style="849" customWidth="1"/>
    <col min="13781" max="13782" width="7.7109375" style="849" customWidth="1"/>
    <col min="13783" max="13783" width="0" style="849" hidden="1" customWidth="1"/>
    <col min="13784" max="13785" width="7.7109375" style="849" customWidth="1"/>
    <col min="13786" max="13786" width="8" style="849" customWidth="1"/>
    <col min="13787" max="13787" width="0" style="849" hidden="1" customWidth="1"/>
    <col min="13788" max="13789" width="7.7109375" style="849" customWidth="1"/>
    <col min="13790" max="13790" width="23.5703125" style="849" customWidth="1"/>
    <col min="13791" max="13791" width="0" style="849" hidden="1" customWidth="1"/>
    <col min="13792" max="13795" width="7.7109375" style="849" customWidth="1"/>
    <col min="13796" max="13796" width="8" style="849" customWidth="1"/>
    <col min="13797" max="13798" width="7.7109375" style="849" customWidth="1"/>
    <col min="13799" max="13799" width="0" style="849" hidden="1" customWidth="1"/>
    <col min="13800" max="13800" width="7.7109375" style="849" customWidth="1"/>
    <col min="13801" max="13801" width="8" style="849" customWidth="1"/>
    <col min="13802" max="13803" width="7.7109375" style="849" customWidth="1"/>
    <col min="13804" max="13804" width="0" style="849" hidden="1" customWidth="1"/>
    <col min="13805" max="13805" width="23.5703125" style="849" customWidth="1"/>
    <col min="13806" max="13806" width="0" style="849" hidden="1" customWidth="1"/>
    <col min="13807" max="13807" width="8" style="849" customWidth="1"/>
    <col min="13808" max="13809" width="7.7109375" style="849" customWidth="1"/>
    <col min="13810" max="13810" width="0" style="849" hidden="1" customWidth="1"/>
    <col min="13811" max="13813" width="7.7109375" style="849" customWidth="1"/>
    <col min="13814" max="13814" width="0" style="849" hidden="1" customWidth="1"/>
    <col min="13815" max="13815" width="7.7109375" style="849" customWidth="1"/>
    <col min="13816" max="13816" width="8" style="849" customWidth="1"/>
    <col min="13817" max="13817" width="7.7109375" style="849" customWidth="1"/>
    <col min="13818" max="13818" width="23.5703125" style="849" customWidth="1"/>
    <col min="13819" max="13819" width="8" style="849" customWidth="1"/>
    <col min="13820" max="13820" width="7.7109375" style="849" customWidth="1"/>
    <col min="13821" max="13821" width="0" style="849" hidden="1" customWidth="1"/>
    <col min="13822" max="13823" width="7.7109375" style="849" customWidth="1"/>
    <col min="13824" max="13824" width="8" style="849" customWidth="1"/>
    <col min="13825" max="13828" width="7.7109375" style="849" customWidth="1"/>
    <col min="13829" max="13829" width="0" style="849" hidden="1" customWidth="1"/>
    <col min="13830" max="13830" width="23.5703125" style="849" customWidth="1"/>
    <col min="13831" max="13979" width="8.7109375" style="849"/>
    <col min="13980" max="13980" width="4.7109375" style="849" customWidth="1"/>
    <col min="13981" max="13981" width="23.5703125" style="849" customWidth="1"/>
    <col min="13982" max="13982" width="0" style="849" hidden="1" customWidth="1"/>
    <col min="13983" max="13983" width="7.7109375" style="849" customWidth="1"/>
    <col min="13984" max="13984" width="0" style="849" hidden="1" customWidth="1"/>
    <col min="13985" max="13988" width="7.7109375" style="849" customWidth="1"/>
    <col min="13989" max="13989" width="0" style="849" hidden="1" customWidth="1"/>
    <col min="13990" max="13991" width="7.7109375" style="849" customWidth="1"/>
    <col min="13992" max="13992" width="0" style="849" hidden="1" customWidth="1"/>
    <col min="13993" max="13993" width="8" style="849" customWidth="1"/>
    <col min="13994" max="13995" width="7.7109375" style="849" customWidth="1"/>
    <col min="13996" max="13996" width="25.42578125" style="849" customWidth="1"/>
    <col min="13997" max="13997" width="0" style="849" hidden="1" customWidth="1"/>
    <col min="13998" max="13998" width="16" style="849" bestFit="1" customWidth="1"/>
    <col min="13999" max="13999" width="7.7109375" style="849" customWidth="1"/>
    <col min="14000" max="14001" width="8" style="849" customWidth="1"/>
    <col min="14002" max="14002" width="7.7109375" style="849" customWidth="1"/>
    <col min="14003" max="14003" width="10.5703125" style="849" customWidth="1"/>
    <col min="14004" max="14004" width="7.7109375" style="849" customWidth="1"/>
    <col min="14005" max="14005" width="10.5703125" style="849" customWidth="1"/>
    <col min="14006" max="14006" width="12.140625" style="849" bestFit="1" customWidth="1"/>
    <col min="14007" max="14007" width="7.7109375" style="849" customWidth="1"/>
    <col min="14008" max="14009" width="0" style="849" hidden="1" customWidth="1"/>
    <col min="14010" max="14010" width="7.7109375" style="849" customWidth="1"/>
    <col min="14011" max="14012" width="8" style="849" customWidth="1"/>
    <col min="14013" max="14013" width="21.85546875" style="849" customWidth="1"/>
    <col min="14014" max="14014" width="23.5703125" style="849" customWidth="1"/>
    <col min="14015" max="14015" width="0" style="849" hidden="1" customWidth="1"/>
    <col min="14016" max="14016" width="7.7109375" style="849" customWidth="1"/>
    <col min="14017" max="14018" width="8.7109375" style="849"/>
    <col min="14019" max="14019" width="0" style="849" hidden="1" customWidth="1"/>
    <col min="14020" max="14020" width="8" style="849" customWidth="1"/>
    <col min="14021" max="14022" width="7.7109375" style="849" customWidth="1"/>
    <col min="14023" max="14024" width="0" style="849" hidden="1" customWidth="1"/>
    <col min="14025" max="14025" width="8" style="849" customWidth="1"/>
    <col min="14026" max="14028" width="7.7109375" style="849" customWidth="1"/>
    <col min="14029" max="14029" width="23.5703125" style="849" customWidth="1"/>
    <col min="14030" max="14030" width="7.7109375" style="849" customWidth="1"/>
    <col min="14031" max="14031" width="8" style="849" customWidth="1"/>
    <col min="14032" max="14032" width="0" style="849" hidden="1" customWidth="1"/>
    <col min="14033" max="14035" width="7.7109375" style="849" customWidth="1"/>
    <col min="14036" max="14036" width="8" style="849" customWidth="1"/>
    <col min="14037" max="14038" width="7.7109375" style="849" customWidth="1"/>
    <col min="14039" max="14039" width="0" style="849" hidden="1" customWidth="1"/>
    <col min="14040" max="14041" width="7.7109375" style="849" customWidth="1"/>
    <col min="14042" max="14042" width="8" style="849" customWidth="1"/>
    <col min="14043" max="14043" width="0" style="849" hidden="1" customWidth="1"/>
    <col min="14044" max="14045" width="7.7109375" style="849" customWidth="1"/>
    <col min="14046" max="14046" width="23.5703125" style="849" customWidth="1"/>
    <col min="14047" max="14047" width="0" style="849" hidden="1" customWidth="1"/>
    <col min="14048" max="14051" width="7.7109375" style="849" customWidth="1"/>
    <col min="14052" max="14052" width="8" style="849" customWidth="1"/>
    <col min="14053" max="14054" width="7.7109375" style="849" customWidth="1"/>
    <col min="14055" max="14055" width="0" style="849" hidden="1" customWidth="1"/>
    <col min="14056" max="14056" width="7.7109375" style="849" customWidth="1"/>
    <col min="14057" max="14057" width="8" style="849" customWidth="1"/>
    <col min="14058" max="14059" width="7.7109375" style="849" customWidth="1"/>
    <col min="14060" max="14060" width="0" style="849" hidden="1" customWidth="1"/>
    <col min="14061" max="14061" width="23.5703125" style="849" customWidth="1"/>
    <col min="14062" max="14062" width="0" style="849" hidden="1" customWidth="1"/>
    <col min="14063" max="14063" width="8" style="849" customWidth="1"/>
    <col min="14064" max="14065" width="7.7109375" style="849" customWidth="1"/>
    <col min="14066" max="14066" width="0" style="849" hidden="1" customWidth="1"/>
    <col min="14067" max="14069" width="7.7109375" style="849" customWidth="1"/>
    <col min="14070" max="14070" width="0" style="849" hidden="1" customWidth="1"/>
    <col min="14071" max="14071" width="7.7109375" style="849" customWidth="1"/>
    <col min="14072" max="14072" width="8" style="849" customWidth="1"/>
    <col min="14073" max="14073" width="7.7109375" style="849" customWidth="1"/>
    <col min="14074" max="14074" width="23.5703125" style="849" customWidth="1"/>
    <col min="14075" max="14075" width="8" style="849" customWidth="1"/>
    <col min="14076" max="14076" width="7.7109375" style="849" customWidth="1"/>
    <col min="14077" max="14077" width="0" style="849" hidden="1" customWidth="1"/>
    <col min="14078" max="14079" width="7.7109375" style="849" customWidth="1"/>
    <col min="14080" max="14080" width="8" style="849" customWidth="1"/>
    <col min="14081" max="14084" width="7.7109375" style="849" customWidth="1"/>
    <col min="14085" max="14085" width="0" style="849" hidden="1" customWidth="1"/>
    <col min="14086" max="14086" width="23.5703125" style="849" customWidth="1"/>
    <col min="14087" max="14235" width="8.7109375" style="849"/>
    <col min="14236" max="14236" width="4.7109375" style="849" customWidth="1"/>
    <col min="14237" max="14237" width="23.5703125" style="849" customWidth="1"/>
    <col min="14238" max="14238" width="0" style="849" hidden="1" customWidth="1"/>
    <col min="14239" max="14239" width="7.7109375" style="849" customWidth="1"/>
    <col min="14240" max="14240" width="0" style="849" hidden="1" customWidth="1"/>
    <col min="14241" max="14244" width="7.7109375" style="849" customWidth="1"/>
    <col min="14245" max="14245" width="0" style="849" hidden="1" customWidth="1"/>
    <col min="14246" max="14247" width="7.7109375" style="849" customWidth="1"/>
    <col min="14248" max="14248" width="0" style="849" hidden="1" customWidth="1"/>
    <col min="14249" max="14249" width="8" style="849" customWidth="1"/>
    <col min="14250" max="14251" width="7.7109375" style="849" customWidth="1"/>
    <col min="14252" max="14252" width="25.42578125" style="849" customWidth="1"/>
    <col min="14253" max="14253" width="0" style="849" hidden="1" customWidth="1"/>
    <col min="14254" max="14254" width="16" style="849" bestFit="1" customWidth="1"/>
    <col min="14255" max="14255" width="7.7109375" style="849" customWidth="1"/>
    <col min="14256" max="14257" width="8" style="849" customWidth="1"/>
    <col min="14258" max="14258" width="7.7109375" style="849" customWidth="1"/>
    <col min="14259" max="14259" width="10.5703125" style="849" customWidth="1"/>
    <col min="14260" max="14260" width="7.7109375" style="849" customWidth="1"/>
    <col min="14261" max="14261" width="10.5703125" style="849" customWidth="1"/>
    <col min="14262" max="14262" width="12.140625" style="849" bestFit="1" customWidth="1"/>
    <col min="14263" max="14263" width="7.7109375" style="849" customWidth="1"/>
    <col min="14264" max="14265" width="0" style="849" hidden="1" customWidth="1"/>
    <col min="14266" max="14266" width="7.7109375" style="849" customWidth="1"/>
    <col min="14267" max="14268" width="8" style="849" customWidth="1"/>
    <col min="14269" max="14269" width="21.85546875" style="849" customWidth="1"/>
    <col min="14270" max="14270" width="23.5703125" style="849" customWidth="1"/>
    <col min="14271" max="14271" width="0" style="849" hidden="1" customWidth="1"/>
    <col min="14272" max="14272" width="7.7109375" style="849" customWidth="1"/>
    <col min="14273" max="14274" width="8.7109375" style="849"/>
    <col min="14275" max="14275" width="0" style="849" hidden="1" customWidth="1"/>
    <col min="14276" max="14276" width="8" style="849" customWidth="1"/>
    <col min="14277" max="14278" width="7.7109375" style="849" customWidth="1"/>
    <col min="14279" max="14280" width="0" style="849" hidden="1" customWidth="1"/>
    <col min="14281" max="14281" width="8" style="849" customWidth="1"/>
    <col min="14282" max="14284" width="7.7109375" style="849" customWidth="1"/>
    <col min="14285" max="14285" width="23.5703125" style="849" customWidth="1"/>
    <col min="14286" max="14286" width="7.7109375" style="849" customWidth="1"/>
    <col min="14287" max="14287" width="8" style="849" customWidth="1"/>
    <col min="14288" max="14288" width="0" style="849" hidden="1" customWidth="1"/>
    <col min="14289" max="14291" width="7.7109375" style="849" customWidth="1"/>
    <col min="14292" max="14292" width="8" style="849" customWidth="1"/>
    <col min="14293" max="14294" width="7.7109375" style="849" customWidth="1"/>
    <col min="14295" max="14295" width="0" style="849" hidden="1" customWidth="1"/>
    <col min="14296" max="14297" width="7.7109375" style="849" customWidth="1"/>
    <col min="14298" max="14298" width="8" style="849" customWidth="1"/>
    <col min="14299" max="14299" width="0" style="849" hidden="1" customWidth="1"/>
    <col min="14300" max="14301" width="7.7109375" style="849" customWidth="1"/>
    <col min="14302" max="14302" width="23.5703125" style="849" customWidth="1"/>
    <col min="14303" max="14303" width="0" style="849" hidden="1" customWidth="1"/>
    <col min="14304" max="14307" width="7.7109375" style="849" customWidth="1"/>
    <col min="14308" max="14308" width="8" style="849" customWidth="1"/>
    <col min="14309" max="14310" width="7.7109375" style="849" customWidth="1"/>
    <col min="14311" max="14311" width="0" style="849" hidden="1" customWidth="1"/>
    <col min="14312" max="14312" width="7.7109375" style="849" customWidth="1"/>
    <col min="14313" max="14313" width="8" style="849" customWidth="1"/>
    <col min="14314" max="14315" width="7.7109375" style="849" customWidth="1"/>
    <col min="14316" max="14316" width="0" style="849" hidden="1" customWidth="1"/>
    <col min="14317" max="14317" width="23.5703125" style="849" customWidth="1"/>
    <col min="14318" max="14318" width="0" style="849" hidden="1" customWidth="1"/>
    <col min="14319" max="14319" width="8" style="849" customWidth="1"/>
    <col min="14320" max="14321" width="7.7109375" style="849" customWidth="1"/>
    <col min="14322" max="14322" width="0" style="849" hidden="1" customWidth="1"/>
    <col min="14323" max="14325" width="7.7109375" style="849" customWidth="1"/>
    <col min="14326" max="14326" width="0" style="849" hidden="1" customWidth="1"/>
    <col min="14327" max="14327" width="7.7109375" style="849" customWidth="1"/>
    <col min="14328" max="14328" width="8" style="849" customWidth="1"/>
    <col min="14329" max="14329" width="7.7109375" style="849" customWidth="1"/>
    <col min="14330" max="14330" width="23.5703125" style="849" customWidth="1"/>
    <col min="14331" max="14331" width="8" style="849" customWidth="1"/>
    <col min="14332" max="14332" width="7.7109375" style="849" customWidth="1"/>
    <col min="14333" max="14333" width="0" style="849" hidden="1" customWidth="1"/>
    <col min="14334" max="14335" width="7.7109375" style="849" customWidth="1"/>
    <col min="14336" max="14336" width="8" style="849" customWidth="1"/>
    <col min="14337" max="14340" width="7.7109375" style="849" customWidth="1"/>
    <col min="14341" max="14341" width="0" style="849" hidden="1" customWidth="1"/>
    <col min="14342" max="14342" width="23.5703125" style="849" customWidth="1"/>
    <col min="14343" max="14491" width="8.7109375" style="849"/>
    <col min="14492" max="14492" width="4.7109375" style="849" customWidth="1"/>
    <col min="14493" max="14493" width="23.5703125" style="849" customWidth="1"/>
    <col min="14494" max="14494" width="0" style="849" hidden="1" customWidth="1"/>
    <col min="14495" max="14495" width="7.7109375" style="849" customWidth="1"/>
    <col min="14496" max="14496" width="0" style="849" hidden="1" customWidth="1"/>
    <col min="14497" max="14500" width="7.7109375" style="849" customWidth="1"/>
    <col min="14501" max="14501" width="0" style="849" hidden="1" customWidth="1"/>
    <col min="14502" max="14503" width="7.7109375" style="849" customWidth="1"/>
    <col min="14504" max="14504" width="0" style="849" hidden="1" customWidth="1"/>
    <col min="14505" max="14505" width="8" style="849" customWidth="1"/>
    <col min="14506" max="14507" width="7.7109375" style="849" customWidth="1"/>
    <col min="14508" max="14508" width="25.42578125" style="849" customWidth="1"/>
    <col min="14509" max="14509" width="0" style="849" hidden="1" customWidth="1"/>
    <col min="14510" max="14510" width="16" style="849" bestFit="1" customWidth="1"/>
    <col min="14511" max="14511" width="7.7109375" style="849" customWidth="1"/>
    <col min="14512" max="14513" width="8" style="849" customWidth="1"/>
    <col min="14514" max="14514" width="7.7109375" style="849" customWidth="1"/>
    <col min="14515" max="14515" width="10.5703125" style="849" customWidth="1"/>
    <col min="14516" max="14516" width="7.7109375" style="849" customWidth="1"/>
    <col min="14517" max="14517" width="10.5703125" style="849" customWidth="1"/>
    <col min="14518" max="14518" width="12.140625" style="849" bestFit="1" customWidth="1"/>
    <col min="14519" max="14519" width="7.7109375" style="849" customWidth="1"/>
    <col min="14520" max="14521" width="0" style="849" hidden="1" customWidth="1"/>
    <col min="14522" max="14522" width="7.7109375" style="849" customWidth="1"/>
    <col min="14523" max="14524" width="8" style="849" customWidth="1"/>
    <col min="14525" max="14525" width="21.85546875" style="849" customWidth="1"/>
    <col min="14526" max="14526" width="23.5703125" style="849" customWidth="1"/>
    <col min="14527" max="14527" width="0" style="849" hidden="1" customWidth="1"/>
    <col min="14528" max="14528" width="7.7109375" style="849" customWidth="1"/>
    <col min="14529" max="14530" width="8.7109375" style="849"/>
    <col min="14531" max="14531" width="0" style="849" hidden="1" customWidth="1"/>
    <col min="14532" max="14532" width="8" style="849" customWidth="1"/>
    <col min="14533" max="14534" width="7.7109375" style="849" customWidth="1"/>
    <col min="14535" max="14536" width="0" style="849" hidden="1" customWidth="1"/>
    <col min="14537" max="14537" width="8" style="849" customWidth="1"/>
    <col min="14538" max="14540" width="7.7109375" style="849" customWidth="1"/>
    <col min="14541" max="14541" width="23.5703125" style="849" customWidth="1"/>
    <col min="14542" max="14542" width="7.7109375" style="849" customWidth="1"/>
    <col min="14543" max="14543" width="8" style="849" customWidth="1"/>
    <col min="14544" max="14544" width="0" style="849" hidden="1" customWidth="1"/>
    <col min="14545" max="14547" width="7.7109375" style="849" customWidth="1"/>
    <col min="14548" max="14548" width="8" style="849" customWidth="1"/>
    <col min="14549" max="14550" width="7.7109375" style="849" customWidth="1"/>
    <col min="14551" max="14551" width="0" style="849" hidden="1" customWidth="1"/>
    <col min="14552" max="14553" width="7.7109375" style="849" customWidth="1"/>
    <col min="14554" max="14554" width="8" style="849" customWidth="1"/>
    <col min="14555" max="14555" width="0" style="849" hidden="1" customWidth="1"/>
    <col min="14556" max="14557" width="7.7109375" style="849" customWidth="1"/>
    <col min="14558" max="14558" width="23.5703125" style="849" customWidth="1"/>
    <col min="14559" max="14559" width="0" style="849" hidden="1" customWidth="1"/>
    <col min="14560" max="14563" width="7.7109375" style="849" customWidth="1"/>
    <col min="14564" max="14564" width="8" style="849" customWidth="1"/>
    <col min="14565" max="14566" width="7.7109375" style="849" customWidth="1"/>
    <col min="14567" max="14567" width="0" style="849" hidden="1" customWidth="1"/>
    <col min="14568" max="14568" width="7.7109375" style="849" customWidth="1"/>
    <col min="14569" max="14569" width="8" style="849" customWidth="1"/>
    <col min="14570" max="14571" width="7.7109375" style="849" customWidth="1"/>
    <col min="14572" max="14572" width="0" style="849" hidden="1" customWidth="1"/>
    <col min="14573" max="14573" width="23.5703125" style="849" customWidth="1"/>
    <col min="14574" max="14574" width="0" style="849" hidden="1" customWidth="1"/>
    <col min="14575" max="14575" width="8" style="849" customWidth="1"/>
    <col min="14576" max="14577" width="7.7109375" style="849" customWidth="1"/>
    <col min="14578" max="14578" width="0" style="849" hidden="1" customWidth="1"/>
    <col min="14579" max="14581" width="7.7109375" style="849" customWidth="1"/>
    <col min="14582" max="14582" width="0" style="849" hidden="1" customWidth="1"/>
    <col min="14583" max="14583" width="7.7109375" style="849" customWidth="1"/>
    <col min="14584" max="14584" width="8" style="849" customWidth="1"/>
    <col min="14585" max="14585" width="7.7109375" style="849" customWidth="1"/>
    <col min="14586" max="14586" width="23.5703125" style="849" customWidth="1"/>
    <col min="14587" max="14587" width="8" style="849" customWidth="1"/>
    <col min="14588" max="14588" width="7.7109375" style="849" customWidth="1"/>
    <col min="14589" max="14589" width="0" style="849" hidden="1" customWidth="1"/>
    <col min="14590" max="14591" width="7.7109375" style="849" customWidth="1"/>
    <col min="14592" max="14592" width="8" style="849" customWidth="1"/>
    <col min="14593" max="14596" width="7.7109375" style="849" customWidth="1"/>
    <col min="14597" max="14597" width="0" style="849" hidden="1" customWidth="1"/>
    <col min="14598" max="14598" width="23.5703125" style="849" customWidth="1"/>
    <col min="14599" max="14747" width="8.7109375" style="849"/>
    <col min="14748" max="14748" width="4.7109375" style="849" customWidth="1"/>
    <col min="14749" max="14749" width="23.5703125" style="849" customWidth="1"/>
    <col min="14750" max="14750" width="0" style="849" hidden="1" customWidth="1"/>
    <col min="14751" max="14751" width="7.7109375" style="849" customWidth="1"/>
    <col min="14752" max="14752" width="0" style="849" hidden="1" customWidth="1"/>
    <col min="14753" max="14756" width="7.7109375" style="849" customWidth="1"/>
    <col min="14757" max="14757" width="0" style="849" hidden="1" customWidth="1"/>
    <col min="14758" max="14759" width="7.7109375" style="849" customWidth="1"/>
    <col min="14760" max="14760" width="0" style="849" hidden="1" customWidth="1"/>
    <col min="14761" max="14761" width="8" style="849" customWidth="1"/>
    <col min="14762" max="14763" width="7.7109375" style="849" customWidth="1"/>
    <col min="14764" max="14764" width="25.42578125" style="849" customWidth="1"/>
    <col min="14765" max="14765" width="0" style="849" hidden="1" customWidth="1"/>
    <col min="14766" max="14766" width="16" style="849" bestFit="1" customWidth="1"/>
    <col min="14767" max="14767" width="7.7109375" style="849" customWidth="1"/>
    <col min="14768" max="14769" width="8" style="849" customWidth="1"/>
    <col min="14770" max="14770" width="7.7109375" style="849" customWidth="1"/>
    <col min="14771" max="14771" width="10.5703125" style="849" customWidth="1"/>
    <col min="14772" max="14772" width="7.7109375" style="849" customWidth="1"/>
    <col min="14773" max="14773" width="10.5703125" style="849" customWidth="1"/>
    <col min="14774" max="14774" width="12.140625" style="849" bestFit="1" customWidth="1"/>
    <col min="14775" max="14775" width="7.7109375" style="849" customWidth="1"/>
    <col min="14776" max="14777" width="0" style="849" hidden="1" customWidth="1"/>
    <col min="14778" max="14778" width="7.7109375" style="849" customWidth="1"/>
    <col min="14779" max="14780" width="8" style="849" customWidth="1"/>
    <col min="14781" max="14781" width="21.85546875" style="849" customWidth="1"/>
    <col min="14782" max="14782" width="23.5703125" style="849" customWidth="1"/>
    <col min="14783" max="14783" width="0" style="849" hidden="1" customWidth="1"/>
    <col min="14784" max="14784" width="7.7109375" style="849" customWidth="1"/>
    <col min="14785" max="14786" width="8.7109375" style="849"/>
    <col min="14787" max="14787" width="0" style="849" hidden="1" customWidth="1"/>
    <col min="14788" max="14788" width="8" style="849" customWidth="1"/>
    <col min="14789" max="14790" width="7.7109375" style="849" customWidth="1"/>
    <col min="14791" max="14792" width="0" style="849" hidden="1" customWidth="1"/>
    <col min="14793" max="14793" width="8" style="849" customWidth="1"/>
    <col min="14794" max="14796" width="7.7109375" style="849" customWidth="1"/>
    <col min="14797" max="14797" width="23.5703125" style="849" customWidth="1"/>
    <col min="14798" max="14798" width="7.7109375" style="849" customWidth="1"/>
    <col min="14799" max="14799" width="8" style="849" customWidth="1"/>
    <col min="14800" max="14800" width="0" style="849" hidden="1" customWidth="1"/>
    <col min="14801" max="14803" width="7.7109375" style="849" customWidth="1"/>
    <col min="14804" max="14804" width="8" style="849" customWidth="1"/>
    <col min="14805" max="14806" width="7.7109375" style="849" customWidth="1"/>
    <col min="14807" max="14807" width="0" style="849" hidden="1" customWidth="1"/>
    <col min="14808" max="14809" width="7.7109375" style="849" customWidth="1"/>
    <col min="14810" max="14810" width="8" style="849" customWidth="1"/>
    <col min="14811" max="14811" width="0" style="849" hidden="1" customWidth="1"/>
    <col min="14812" max="14813" width="7.7109375" style="849" customWidth="1"/>
    <col min="14814" max="14814" width="23.5703125" style="849" customWidth="1"/>
    <col min="14815" max="14815" width="0" style="849" hidden="1" customWidth="1"/>
    <col min="14816" max="14819" width="7.7109375" style="849" customWidth="1"/>
    <col min="14820" max="14820" width="8" style="849" customWidth="1"/>
    <col min="14821" max="14822" width="7.7109375" style="849" customWidth="1"/>
    <col min="14823" max="14823" width="0" style="849" hidden="1" customWidth="1"/>
    <col min="14824" max="14824" width="7.7109375" style="849" customWidth="1"/>
    <col min="14825" max="14825" width="8" style="849" customWidth="1"/>
    <col min="14826" max="14827" width="7.7109375" style="849" customWidth="1"/>
    <col min="14828" max="14828" width="0" style="849" hidden="1" customWidth="1"/>
    <col min="14829" max="14829" width="23.5703125" style="849" customWidth="1"/>
    <col min="14830" max="14830" width="0" style="849" hidden="1" customWidth="1"/>
    <col min="14831" max="14831" width="8" style="849" customWidth="1"/>
    <col min="14832" max="14833" width="7.7109375" style="849" customWidth="1"/>
    <col min="14834" max="14834" width="0" style="849" hidden="1" customWidth="1"/>
    <col min="14835" max="14837" width="7.7109375" style="849" customWidth="1"/>
    <col min="14838" max="14838" width="0" style="849" hidden="1" customWidth="1"/>
    <col min="14839" max="14839" width="7.7109375" style="849" customWidth="1"/>
    <col min="14840" max="14840" width="8" style="849" customWidth="1"/>
    <col min="14841" max="14841" width="7.7109375" style="849" customWidth="1"/>
    <col min="14842" max="14842" width="23.5703125" style="849" customWidth="1"/>
    <col min="14843" max="14843" width="8" style="849" customWidth="1"/>
    <col min="14844" max="14844" width="7.7109375" style="849" customWidth="1"/>
    <col min="14845" max="14845" width="0" style="849" hidden="1" customWidth="1"/>
    <col min="14846" max="14847" width="7.7109375" style="849" customWidth="1"/>
    <col min="14848" max="14848" width="8" style="849" customWidth="1"/>
    <col min="14849" max="14852" width="7.7109375" style="849" customWidth="1"/>
    <col min="14853" max="14853" width="0" style="849" hidden="1" customWidth="1"/>
    <col min="14854" max="14854" width="23.5703125" style="849" customWidth="1"/>
    <col min="14855" max="15003" width="8.7109375" style="849"/>
    <col min="15004" max="15004" width="4.7109375" style="849" customWidth="1"/>
    <col min="15005" max="15005" width="23.5703125" style="849" customWidth="1"/>
    <col min="15006" max="15006" width="0" style="849" hidden="1" customWidth="1"/>
    <col min="15007" max="15007" width="7.7109375" style="849" customWidth="1"/>
    <col min="15008" max="15008" width="0" style="849" hidden="1" customWidth="1"/>
    <col min="15009" max="15012" width="7.7109375" style="849" customWidth="1"/>
    <col min="15013" max="15013" width="0" style="849" hidden="1" customWidth="1"/>
    <col min="15014" max="15015" width="7.7109375" style="849" customWidth="1"/>
    <col min="15016" max="15016" width="0" style="849" hidden="1" customWidth="1"/>
    <col min="15017" max="15017" width="8" style="849" customWidth="1"/>
    <col min="15018" max="15019" width="7.7109375" style="849" customWidth="1"/>
    <col min="15020" max="15020" width="25.42578125" style="849" customWidth="1"/>
    <col min="15021" max="15021" width="0" style="849" hidden="1" customWidth="1"/>
    <col min="15022" max="15022" width="16" style="849" bestFit="1" customWidth="1"/>
    <col min="15023" max="15023" width="7.7109375" style="849" customWidth="1"/>
    <col min="15024" max="15025" width="8" style="849" customWidth="1"/>
    <col min="15026" max="15026" width="7.7109375" style="849" customWidth="1"/>
    <col min="15027" max="15027" width="10.5703125" style="849" customWidth="1"/>
    <col min="15028" max="15028" width="7.7109375" style="849" customWidth="1"/>
    <col min="15029" max="15029" width="10.5703125" style="849" customWidth="1"/>
    <col min="15030" max="15030" width="12.140625" style="849" bestFit="1" customWidth="1"/>
    <col min="15031" max="15031" width="7.7109375" style="849" customWidth="1"/>
    <col min="15032" max="15033" width="0" style="849" hidden="1" customWidth="1"/>
    <col min="15034" max="15034" width="7.7109375" style="849" customWidth="1"/>
    <col min="15035" max="15036" width="8" style="849" customWidth="1"/>
    <col min="15037" max="15037" width="21.85546875" style="849" customWidth="1"/>
    <col min="15038" max="15038" width="23.5703125" style="849" customWidth="1"/>
    <col min="15039" max="15039" width="0" style="849" hidden="1" customWidth="1"/>
    <col min="15040" max="15040" width="7.7109375" style="849" customWidth="1"/>
    <col min="15041" max="15042" width="8.7109375" style="849"/>
    <col min="15043" max="15043" width="0" style="849" hidden="1" customWidth="1"/>
    <col min="15044" max="15044" width="8" style="849" customWidth="1"/>
    <col min="15045" max="15046" width="7.7109375" style="849" customWidth="1"/>
    <col min="15047" max="15048" width="0" style="849" hidden="1" customWidth="1"/>
    <col min="15049" max="15049" width="8" style="849" customWidth="1"/>
    <col min="15050" max="15052" width="7.7109375" style="849" customWidth="1"/>
    <col min="15053" max="15053" width="23.5703125" style="849" customWidth="1"/>
    <col min="15054" max="15054" width="7.7109375" style="849" customWidth="1"/>
    <col min="15055" max="15055" width="8" style="849" customWidth="1"/>
    <col min="15056" max="15056" width="0" style="849" hidden="1" customWidth="1"/>
    <col min="15057" max="15059" width="7.7109375" style="849" customWidth="1"/>
    <col min="15060" max="15060" width="8" style="849" customWidth="1"/>
    <col min="15061" max="15062" width="7.7109375" style="849" customWidth="1"/>
    <col min="15063" max="15063" width="0" style="849" hidden="1" customWidth="1"/>
    <col min="15064" max="15065" width="7.7109375" style="849" customWidth="1"/>
    <col min="15066" max="15066" width="8" style="849" customWidth="1"/>
    <col min="15067" max="15067" width="0" style="849" hidden="1" customWidth="1"/>
    <col min="15068" max="15069" width="7.7109375" style="849" customWidth="1"/>
    <col min="15070" max="15070" width="23.5703125" style="849" customWidth="1"/>
    <col min="15071" max="15071" width="0" style="849" hidden="1" customWidth="1"/>
    <col min="15072" max="15075" width="7.7109375" style="849" customWidth="1"/>
    <col min="15076" max="15076" width="8" style="849" customWidth="1"/>
    <col min="15077" max="15078" width="7.7109375" style="849" customWidth="1"/>
    <col min="15079" max="15079" width="0" style="849" hidden="1" customWidth="1"/>
    <col min="15080" max="15080" width="7.7109375" style="849" customWidth="1"/>
    <col min="15081" max="15081" width="8" style="849" customWidth="1"/>
    <col min="15082" max="15083" width="7.7109375" style="849" customWidth="1"/>
    <col min="15084" max="15084" width="0" style="849" hidden="1" customWidth="1"/>
    <col min="15085" max="15085" width="23.5703125" style="849" customWidth="1"/>
    <col min="15086" max="15086" width="0" style="849" hidden="1" customWidth="1"/>
    <col min="15087" max="15087" width="8" style="849" customWidth="1"/>
    <col min="15088" max="15089" width="7.7109375" style="849" customWidth="1"/>
    <col min="15090" max="15090" width="0" style="849" hidden="1" customWidth="1"/>
    <col min="15091" max="15093" width="7.7109375" style="849" customWidth="1"/>
    <col min="15094" max="15094" width="0" style="849" hidden="1" customWidth="1"/>
    <col min="15095" max="15095" width="7.7109375" style="849" customWidth="1"/>
    <col min="15096" max="15096" width="8" style="849" customWidth="1"/>
    <col min="15097" max="15097" width="7.7109375" style="849" customWidth="1"/>
    <col min="15098" max="15098" width="23.5703125" style="849" customWidth="1"/>
    <col min="15099" max="15099" width="8" style="849" customWidth="1"/>
    <col min="15100" max="15100" width="7.7109375" style="849" customWidth="1"/>
    <col min="15101" max="15101" width="0" style="849" hidden="1" customWidth="1"/>
    <col min="15102" max="15103" width="7.7109375" style="849" customWidth="1"/>
    <col min="15104" max="15104" width="8" style="849" customWidth="1"/>
    <col min="15105" max="15108" width="7.7109375" style="849" customWidth="1"/>
    <col min="15109" max="15109" width="0" style="849" hidden="1" customWidth="1"/>
    <col min="15110" max="15110" width="23.5703125" style="849" customWidth="1"/>
    <col min="15111" max="15259" width="8.7109375" style="849"/>
    <col min="15260" max="15260" width="4.7109375" style="849" customWidth="1"/>
    <col min="15261" max="15261" width="23.5703125" style="849" customWidth="1"/>
    <col min="15262" max="15262" width="0" style="849" hidden="1" customWidth="1"/>
    <col min="15263" max="15263" width="7.7109375" style="849" customWidth="1"/>
    <col min="15264" max="15264" width="0" style="849" hidden="1" customWidth="1"/>
    <col min="15265" max="15268" width="7.7109375" style="849" customWidth="1"/>
    <col min="15269" max="15269" width="0" style="849" hidden="1" customWidth="1"/>
    <col min="15270" max="15271" width="7.7109375" style="849" customWidth="1"/>
    <col min="15272" max="15272" width="0" style="849" hidden="1" customWidth="1"/>
    <col min="15273" max="15273" width="8" style="849" customWidth="1"/>
    <col min="15274" max="15275" width="7.7109375" style="849" customWidth="1"/>
    <col min="15276" max="15276" width="25.42578125" style="849" customWidth="1"/>
    <col min="15277" max="15277" width="0" style="849" hidden="1" customWidth="1"/>
    <col min="15278" max="15278" width="16" style="849" bestFit="1" customWidth="1"/>
    <col min="15279" max="15279" width="7.7109375" style="849" customWidth="1"/>
    <col min="15280" max="15281" width="8" style="849" customWidth="1"/>
    <col min="15282" max="15282" width="7.7109375" style="849" customWidth="1"/>
    <col min="15283" max="15283" width="10.5703125" style="849" customWidth="1"/>
    <col min="15284" max="15284" width="7.7109375" style="849" customWidth="1"/>
    <col min="15285" max="15285" width="10.5703125" style="849" customWidth="1"/>
    <col min="15286" max="15286" width="12.140625" style="849" bestFit="1" customWidth="1"/>
    <col min="15287" max="15287" width="7.7109375" style="849" customWidth="1"/>
    <col min="15288" max="15289" width="0" style="849" hidden="1" customWidth="1"/>
    <col min="15290" max="15290" width="7.7109375" style="849" customWidth="1"/>
    <col min="15291" max="15292" width="8" style="849" customWidth="1"/>
    <col min="15293" max="15293" width="21.85546875" style="849" customWidth="1"/>
    <col min="15294" max="15294" width="23.5703125" style="849" customWidth="1"/>
    <col min="15295" max="15295" width="0" style="849" hidden="1" customWidth="1"/>
    <col min="15296" max="15296" width="7.7109375" style="849" customWidth="1"/>
    <col min="15297" max="15298" width="8.7109375" style="849"/>
    <col min="15299" max="15299" width="0" style="849" hidden="1" customWidth="1"/>
    <col min="15300" max="15300" width="8" style="849" customWidth="1"/>
    <col min="15301" max="15302" width="7.7109375" style="849" customWidth="1"/>
    <col min="15303" max="15304" width="0" style="849" hidden="1" customWidth="1"/>
    <col min="15305" max="15305" width="8" style="849" customWidth="1"/>
    <col min="15306" max="15308" width="7.7109375" style="849" customWidth="1"/>
    <col min="15309" max="15309" width="23.5703125" style="849" customWidth="1"/>
    <col min="15310" max="15310" width="7.7109375" style="849" customWidth="1"/>
    <col min="15311" max="15311" width="8" style="849" customWidth="1"/>
    <col min="15312" max="15312" width="0" style="849" hidden="1" customWidth="1"/>
    <col min="15313" max="15315" width="7.7109375" style="849" customWidth="1"/>
    <col min="15316" max="15316" width="8" style="849" customWidth="1"/>
    <col min="15317" max="15318" width="7.7109375" style="849" customWidth="1"/>
    <col min="15319" max="15319" width="0" style="849" hidden="1" customWidth="1"/>
    <col min="15320" max="15321" width="7.7109375" style="849" customWidth="1"/>
    <col min="15322" max="15322" width="8" style="849" customWidth="1"/>
    <col min="15323" max="15323" width="0" style="849" hidden="1" customWidth="1"/>
    <col min="15324" max="15325" width="7.7109375" style="849" customWidth="1"/>
    <col min="15326" max="15326" width="23.5703125" style="849" customWidth="1"/>
    <col min="15327" max="15327" width="0" style="849" hidden="1" customWidth="1"/>
    <col min="15328" max="15331" width="7.7109375" style="849" customWidth="1"/>
    <col min="15332" max="15332" width="8" style="849" customWidth="1"/>
    <col min="15333" max="15334" width="7.7109375" style="849" customWidth="1"/>
    <col min="15335" max="15335" width="0" style="849" hidden="1" customWidth="1"/>
    <col min="15336" max="15336" width="7.7109375" style="849" customWidth="1"/>
    <col min="15337" max="15337" width="8" style="849" customWidth="1"/>
    <col min="15338" max="15339" width="7.7109375" style="849" customWidth="1"/>
    <col min="15340" max="15340" width="0" style="849" hidden="1" customWidth="1"/>
    <col min="15341" max="15341" width="23.5703125" style="849" customWidth="1"/>
    <col min="15342" max="15342" width="0" style="849" hidden="1" customWidth="1"/>
    <col min="15343" max="15343" width="8" style="849" customWidth="1"/>
    <col min="15344" max="15345" width="7.7109375" style="849" customWidth="1"/>
    <col min="15346" max="15346" width="0" style="849" hidden="1" customWidth="1"/>
    <col min="15347" max="15349" width="7.7109375" style="849" customWidth="1"/>
    <col min="15350" max="15350" width="0" style="849" hidden="1" customWidth="1"/>
    <col min="15351" max="15351" width="7.7109375" style="849" customWidth="1"/>
    <col min="15352" max="15352" width="8" style="849" customWidth="1"/>
    <col min="15353" max="15353" width="7.7109375" style="849" customWidth="1"/>
    <col min="15354" max="15354" width="23.5703125" style="849" customWidth="1"/>
    <col min="15355" max="15355" width="8" style="849" customWidth="1"/>
    <col min="15356" max="15356" width="7.7109375" style="849" customWidth="1"/>
    <col min="15357" max="15357" width="0" style="849" hidden="1" customWidth="1"/>
    <col min="15358" max="15359" width="7.7109375" style="849" customWidth="1"/>
    <col min="15360" max="15360" width="8" style="849" customWidth="1"/>
    <col min="15361" max="15364" width="7.7109375" style="849" customWidth="1"/>
    <col min="15365" max="15365" width="0" style="849" hidden="1" customWidth="1"/>
    <col min="15366" max="15366" width="23.5703125" style="849" customWidth="1"/>
    <col min="15367" max="15515" width="8.7109375" style="849"/>
    <col min="15516" max="15516" width="4.7109375" style="849" customWidth="1"/>
    <col min="15517" max="15517" width="23.5703125" style="849" customWidth="1"/>
    <col min="15518" max="15518" width="0" style="849" hidden="1" customWidth="1"/>
    <col min="15519" max="15519" width="7.7109375" style="849" customWidth="1"/>
    <col min="15520" max="15520" width="0" style="849" hidden="1" customWidth="1"/>
    <col min="15521" max="15524" width="7.7109375" style="849" customWidth="1"/>
    <col min="15525" max="15525" width="0" style="849" hidden="1" customWidth="1"/>
    <col min="15526" max="15527" width="7.7109375" style="849" customWidth="1"/>
    <col min="15528" max="15528" width="0" style="849" hidden="1" customWidth="1"/>
    <col min="15529" max="15529" width="8" style="849" customWidth="1"/>
    <col min="15530" max="15531" width="7.7109375" style="849" customWidth="1"/>
    <col min="15532" max="15532" width="25.42578125" style="849" customWidth="1"/>
    <col min="15533" max="15533" width="0" style="849" hidden="1" customWidth="1"/>
    <col min="15534" max="15534" width="16" style="849" bestFit="1" customWidth="1"/>
    <col min="15535" max="15535" width="7.7109375" style="849" customWidth="1"/>
    <col min="15536" max="15537" width="8" style="849" customWidth="1"/>
    <col min="15538" max="15538" width="7.7109375" style="849" customWidth="1"/>
    <col min="15539" max="15539" width="10.5703125" style="849" customWidth="1"/>
    <col min="15540" max="15540" width="7.7109375" style="849" customWidth="1"/>
    <col min="15541" max="15541" width="10.5703125" style="849" customWidth="1"/>
    <col min="15542" max="15542" width="12.140625" style="849" bestFit="1" customWidth="1"/>
    <col min="15543" max="15543" width="7.7109375" style="849" customWidth="1"/>
    <col min="15544" max="15545" width="0" style="849" hidden="1" customWidth="1"/>
    <col min="15546" max="15546" width="7.7109375" style="849" customWidth="1"/>
    <col min="15547" max="15548" width="8" style="849" customWidth="1"/>
    <col min="15549" max="15549" width="21.85546875" style="849" customWidth="1"/>
    <col min="15550" max="15550" width="23.5703125" style="849" customWidth="1"/>
    <col min="15551" max="15551" width="0" style="849" hidden="1" customWidth="1"/>
    <col min="15552" max="15552" width="7.7109375" style="849" customWidth="1"/>
    <col min="15553" max="15554" width="8.7109375" style="849"/>
    <col min="15555" max="15555" width="0" style="849" hidden="1" customWidth="1"/>
    <col min="15556" max="15556" width="8" style="849" customWidth="1"/>
    <col min="15557" max="15558" width="7.7109375" style="849" customWidth="1"/>
    <col min="15559" max="15560" width="0" style="849" hidden="1" customWidth="1"/>
    <col min="15561" max="15561" width="8" style="849" customWidth="1"/>
    <col min="15562" max="15564" width="7.7109375" style="849" customWidth="1"/>
    <col min="15565" max="15565" width="23.5703125" style="849" customWidth="1"/>
    <col min="15566" max="15566" width="7.7109375" style="849" customWidth="1"/>
    <col min="15567" max="15567" width="8" style="849" customWidth="1"/>
    <col min="15568" max="15568" width="0" style="849" hidden="1" customWidth="1"/>
    <col min="15569" max="15571" width="7.7109375" style="849" customWidth="1"/>
    <col min="15572" max="15572" width="8" style="849" customWidth="1"/>
    <col min="15573" max="15574" width="7.7109375" style="849" customWidth="1"/>
    <col min="15575" max="15575" width="0" style="849" hidden="1" customWidth="1"/>
    <col min="15576" max="15577" width="7.7109375" style="849" customWidth="1"/>
    <col min="15578" max="15578" width="8" style="849" customWidth="1"/>
    <col min="15579" max="15579" width="0" style="849" hidden="1" customWidth="1"/>
    <col min="15580" max="15581" width="7.7109375" style="849" customWidth="1"/>
    <col min="15582" max="15582" width="23.5703125" style="849" customWidth="1"/>
    <col min="15583" max="15583" width="0" style="849" hidden="1" customWidth="1"/>
    <col min="15584" max="15587" width="7.7109375" style="849" customWidth="1"/>
    <col min="15588" max="15588" width="8" style="849" customWidth="1"/>
    <col min="15589" max="15590" width="7.7109375" style="849" customWidth="1"/>
    <col min="15591" max="15591" width="0" style="849" hidden="1" customWidth="1"/>
    <col min="15592" max="15592" width="7.7109375" style="849" customWidth="1"/>
    <col min="15593" max="15593" width="8" style="849" customWidth="1"/>
    <col min="15594" max="15595" width="7.7109375" style="849" customWidth="1"/>
    <col min="15596" max="15596" width="0" style="849" hidden="1" customWidth="1"/>
    <col min="15597" max="15597" width="23.5703125" style="849" customWidth="1"/>
    <col min="15598" max="15598" width="0" style="849" hidden="1" customWidth="1"/>
    <col min="15599" max="15599" width="8" style="849" customWidth="1"/>
    <col min="15600" max="15601" width="7.7109375" style="849" customWidth="1"/>
    <col min="15602" max="15602" width="0" style="849" hidden="1" customWidth="1"/>
    <col min="15603" max="15605" width="7.7109375" style="849" customWidth="1"/>
    <col min="15606" max="15606" width="0" style="849" hidden="1" customWidth="1"/>
    <col min="15607" max="15607" width="7.7109375" style="849" customWidth="1"/>
    <col min="15608" max="15608" width="8" style="849" customWidth="1"/>
    <col min="15609" max="15609" width="7.7109375" style="849" customWidth="1"/>
    <col min="15610" max="15610" width="23.5703125" style="849" customWidth="1"/>
    <col min="15611" max="15611" width="8" style="849" customWidth="1"/>
    <col min="15612" max="15612" width="7.7109375" style="849" customWidth="1"/>
    <col min="15613" max="15613" width="0" style="849" hidden="1" customWidth="1"/>
    <col min="15614" max="15615" width="7.7109375" style="849" customWidth="1"/>
    <col min="15616" max="15616" width="8" style="849" customWidth="1"/>
    <col min="15617" max="15620" width="7.7109375" style="849" customWidth="1"/>
    <col min="15621" max="15621" width="0" style="849" hidden="1" customWidth="1"/>
    <col min="15622" max="15622" width="23.5703125" style="849" customWidth="1"/>
    <col min="15623" max="15771" width="8.7109375" style="849"/>
    <col min="15772" max="15772" width="4.7109375" style="849" customWidth="1"/>
    <col min="15773" max="15773" width="23.5703125" style="849" customWidth="1"/>
    <col min="15774" max="15774" width="0" style="849" hidden="1" customWidth="1"/>
    <col min="15775" max="15775" width="7.7109375" style="849" customWidth="1"/>
    <col min="15776" max="15776" width="0" style="849" hidden="1" customWidth="1"/>
    <col min="15777" max="15780" width="7.7109375" style="849" customWidth="1"/>
    <col min="15781" max="15781" width="0" style="849" hidden="1" customWidth="1"/>
    <col min="15782" max="15783" width="7.7109375" style="849" customWidth="1"/>
    <col min="15784" max="15784" width="0" style="849" hidden="1" customWidth="1"/>
    <col min="15785" max="15785" width="8" style="849" customWidth="1"/>
    <col min="15786" max="15787" width="7.7109375" style="849" customWidth="1"/>
    <col min="15788" max="15788" width="25.42578125" style="849" customWidth="1"/>
    <col min="15789" max="15789" width="0" style="849" hidden="1" customWidth="1"/>
    <col min="15790" max="15790" width="16" style="849" bestFit="1" customWidth="1"/>
    <col min="15791" max="15791" width="7.7109375" style="849" customWidth="1"/>
    <col min="15792" max="15793" width="8" style="849" customWidth="1"/>
    <col min="15794" max="15794" width="7.7109375" style="849" customWidth="1"/>
    <col min="15795" max="15795" width="10.5703125" style="849" customWidth="1"/>
    <col min="15796" max="15796" width="7.7109375" style="849" customWidth="1"/>
    <col min="15797" max="15797" width="10.5703125" style="849" customWidth="1"/>
    <col min="15798" max="15798" width="12.140625" style="849" bestFit="1" customWidth="1"/>
    <col min="15799" max="15799" width="7.7109375" style="849" customWidth="1"/>
    <col min="15800" max="15801" width="0" style="849" hidden="1" customWidth="1"/>
    <col min="15802" max="15802" width="7.7109375" style="849" customWidth="1"/>
    <col min="15803" max="15804" width="8" style="849" customWidth="1"/>
    <col min="15805" max="15805" width="21.85546875" style="849" customWidth="1"/>
    <col min="15806" max="15806" width="23.5703125" style="849" customWidth="1"/>
    <col min="15807" max="15807" width="0" style="849" hidden="1" customWidth="1"/>
    <col min="15808" max="15808" width="7.7109375" style="849" customWidth="1"/>
    <col min="15809" max="15810" width="8.7109375" style="849"/>
    <col min="15811" max="15811" width="0" style="849" hidden="1" customWidth="1"/>
    <col min="15812" max="15812" width="8" style="849" customWidth="1"/>
    <col min="15813" max="15814" width="7.7109375" style="849" customWidth="1"/>
    <col min="15815" max="15816" width="0" style="849" hidden="1" customWidth="1"/>
    <col min="15817" max="15817" width="8" style="849" customWidth="1"/>
    <col min="15818" max="15820" width="7.7109375" style="849" customWidth="1"/>
    <col min="15821" max="15821" width="23.5703125" style="849" customWidth="1"/>
    <col min="15822" max="15822" width="7.7109375" style="849" customWidth="1"/>
    <col min="15823" max="15823" width="8" style="849" customWidth="1"/>
    <col min="15824" max="15824" width="0" style="849" hidden="1" customWidth="1"/>
    <col min="15825" max="15827" width="7.7109375" style="849" customWidth="1"/>
    <col min="15828" max="15828" width="8" style="849" customWidth="1"/>
    <col min="15829" max="15830" width="7.7109375" style="849" customWidth="1"/>
    <col min="15831" max="15831" width="0" style="849" hidden="1" customWidth="1"/>
    <col min="15832" max="15833" width="7.7109375" style="849" customWidth="1"/>
    <col min="15834" max="15834" width="8" style="849" customWidth="1"/>
    <col min="15835" max="15835" width="0" style="849" hidden="1" customWidth="1"/>
    <col min="15836" max="15837" width="7.7109375" style="849" customWidth="1"/>
    <col min="15838" max="15838" width="23.5703125" style="849" customWidth="1"/>
    <col min="15839" max="15839" width="0" style="849" hidden="1" customWidth="1"/>
    <col min="15840" max="15843" width="7.7109375" style="849" customWidth="1"/>
    <col min="15844" max="15844" width="8" style="849" customWidth="1"/>
    <col min="15845" max="15846" width="7.7109375" style="849" customWidth="1"/>
    <col min="15847" max="15847" width="0" style="849" hidden="1" customWidth="1"/>
    <col min="15848" max="15848" width="7.7109375" style="849" customWidth="1"/>
    <col min="15849" max="15849" width="8" style="849" customWidth="1"/>
    <col min="15850" max="15851" width="7.7109375" style="849" customWidth="1"/>
    <col min="15852" max="15852" width="0" style="849" hidden="1" customWidth="1"/>
    <col min="15853" max="15853" width="23.5703125" style="849" customWidth="1"/>
    <col min="15854" max="15854" width="0" style="849" hidden="1" customWidth="1"/>
    <col min="15855" max="15855" width="8" style="849" customWidth="1"/>
    <col min="15856" max="15857" width="7.7109375" style="849" customWidth="1"/>
    <col min="15858" max="15858" width="0" style="849" hidden="1" customWidth="1"/>
    <col min="15859" max="15861" width="7.7109375" style="849" customWidth="1"/>
    <col min="15862" max="15862" width="0" style="849" hidden="1" customWidth="1"/>
    <col min="15863" max="15863" width="7.7109375" style="849" customWidth="1"/>
    <col min="15864" max="15864" width="8" style="849" customWidth="1"/>
    <col min="15865" max="15865" width="7.7109375" style="849" customWidth="1"/>
    <col min="15866" max="15866" width="23.5703125" style="849" customWidth="1"/>
    <col min="15867" max="15867" width="8" style="849" customWidth="1"/>
    <col min="15868" max="15868" width="7.7109375" style="849" customWidth="1"/>
    <col min="15869" max="15869" width="0" style="849" hidden="1" customWidth="1"/>
    <col min="15870" max="15871" width="7.7109375" style="849" customWidth="1"/>
    <col min="15872" max="15872" width="8" style="849" customWidth="1"/>
    <col min="15873" max="15876" width="7.7109375" style="849" customWidth="1"/>
    <col min="15877" max="15877" width="0" style="849" hidden="1" customWidth="1"/>
    <col min="15878" max="15878" width="23.5703125" style="849" customWidth="1"/>
    <col min="15879" max="16027" width="8.7109375" style="849"/>
    <col min="16028" max="16028" width="4.7109375" style="849" customWidth="1"/>
    <col min="16029" max="16029" width="23.5703125" style="849" customWidth="1"/>
    <col min="16030" max="16030" width="0" style="849" hidden="1" customWidth="1"/>
    <col min="16031" max="16031" width="7.7109375" style="849" customWidth="1"/>
    <col min="16032" max="16032" width="0" style="849" hidden="1" customWidth="1"/>
    <col min="16033" max="16036" width="7.7109375" style="849" customWidth="1"/>
    <col min="16037" max="16037" width="0" style="849" hidden="1" customWidth="1"/>
    <col min="16038" max="16039" width="7.7109375" style="849" customWidth="1"/>
    <col min="16040" max="16040" width="0" style="849" hidden="1" customWidth="1"/>
    <col min="16041" max="16041" width="8" style="849" customWidth="1"/>
    <col min="16042" max="16043" width="7.7109375" style="849" customWidth="1"/>
    <col min="16044" max="16044" width="25.42578125" style="849" customWidth="1"/>
    <col min="16045" max="16045" width="0" style="849" hidden="1" customWidth="1"/>
    <col min="16046" max="16046" width="16" style="849" bestFit="1" customWidth="1"/>
    <col min="16047" max="16047" width="7.7109375" style="849" customWidth="1"/>
    <col min="16048" max="16049" width="8" style="849" customWidth="1"/>
    <col min="16050" max="16050" width="7.7109375" style="849" customWidth="1"/>
    <col min="16051" max="16051" width="10.5703125" style="849" customWidth="1"/>
    <col min="16052" max="16052" width="7.7109375" style="849" customWidth="1"/>
    <col min="16053" max="16053" width="10.5703125" style="849" customWidth="1"/>
    <col min="16054" max="16054" width="12.140625" style="849" bestFit="1" customWidth="1"/>
    <col min="16055" max="16055" width="7.7109375" style="849" customWidth="1"/>
    <col min="16056" max="16057" width="0" style="849" hidden="1" customWidth="1"/>
    <col min="16058" max="16058" width="7.7109375" style="849" customWidth="1"/>
    <col min="16059" max="16060" width="8" style="849" customWidth="1"/>
    <col min="16061" max="16061" width="21.85546875" style="849" customWidth="1"/>
    <col min="16062" max="16062" width="23.5703125" style="849" customWidth="1"/>
    <col min="16063" max="16063" width="0" style="849" hidden="1" customWidth="1"/>
    <col min="16064" max="16064" width="7.7109375" style="849" customWidth="1"/>
    <col min="16065" max="16066" width="8.7109375" style="849"/>
    <col min="16067" max="16067" width="0" style="849" hidden="1" customWidth="1"/>
    <col min="16068" max="16068" width="8" style="849" customWidth="1"/>
    <col min="16069" max="16070" width="7.7109375" style="849" customWidth="1"/>
    <col min="16071" max="16072" width="0" style="849" hidden="1" customWidth="1"/>
    <col min="16073" max="16073" width="8" style="849" customWidth="1"/>
    <col min="16074" max="16076" width="7.7109375" style="849" customWidth="1"/>
    <col min="16077" max="16077" width="23.5703125" style="849" customWidth="1"/>
    <col min="16078" max="16078" width="7.7109375" style="849" customWidth="1"/>
    <col min="16079" max="16079" width="8" style="849" customWidth="1"/>
    <col min="16080" max="16080" width="0" style="849" hidden="1" customWidth="1"/>
    <col min="16081" max="16083" width="7.7109375" style="849" customWidth="1"/>
    <col min="16084" max="16084" width="8" style="849" customWidth="1"/>
    <col min="16085" max="16086" width="7.7109375" style="849" customWidth="1"/>
    <col min="16087" max="16087" width="0" style="849" hidden="1" customWidth="1"/>
    <col min="16088" max="16089" width="7.7109375" style="849" customWidth="1"/>
    <col min="16090" max="16090" width="8" style="849" customWidth="1"/>
    <col min="16091" max="16091" width="0" style="849" hidden="1" customWidth="1"/>
    <col min="16092" max="16093" width="7.7109375" style="849" customWidth="1"/>
    <col min="16094" max="16094" width="23.5703125" style="849" customWidth="1"/>
    <col min="16095" max="16095" width="0" style="849" hidden="1" customWidth="1"/>
    <col min="16096" max="16099" width="7.7109375" style="849" customWidth="1"/>
    <col min="16100" max="16100" width="8" style="849" customWidth="1"/>
    <col min="16101" max="16102" width="7.7109375" style="849" customWidth="1"/>
    <col min="16103" max="16103" width="0" style="849" hidden="1" customWidth="1"/>
    <col min="16104" max="16104" width="7.7109375" style="849" customWidth="1"/>
    <col min="16105" max="16105" width="8" style="849" customWidth="1"/>
    <col min="16106" max="16107" width="7.7109375" style="849" customWidth="1"/>
    <col min="16108" max="16108" width="0" style="849" hidden="1" customWidth="1"/>
    <col min="16109" max="16109" width="23.5703125" style="849" customWidth="1"/>
    <col min="16110" max="16110" width="0" style="849" hidden="1" customWidth="1"/>
    <col min="16111" max="16111" width="8" style="849" customWidth="1"/>
    <col min="16112" max="16113" width="7.7109375" style="849" customWidth="1"/>
    <col min="16114" max="16114" width="0" style="849" hidden="1" customWidth="1"/>
    <col min="16115" max="16117" width="7.7109375" style="849" customWidth="1"/>
    <col min="16118" max="16118" width="0" style="849" hidden="1" customWidth="1"/>
    <col min="16119" max="16119" width="7.7109375" style="849" customWidth="1"/>
    <col min="16120" max="16120" width="8" style="849" customWidth="1"/>
    <col min="16121" max="16121" width="7.7109375" style="849" customWidth="1"/>
    <col min="16122" max="16122" width="23.5703125" style="849" customWidth="1"/>
    <col min="16123" max="16123" width="8" style="849" customWidth="1"/>
    <col min="16124" max="16124" width="7.7109375" style="849" customWidth="1"/>
    <col min="16125" max="16125" width="0" style="849" hidden="1" customWidth="1"/>
    <col min="16126" max="16127" width="7.7109375" style="849" customWidth="1"/>
    <col min="16128" max="16128" width="8" style="849" customWidth="1"/>
    <col min="16129" max="16132" width="7.7109375" style="849" customWidth="1"/>
    <col min="16133" max="16133" width="0" style="849" hidden="1" customWidth="1"/>
    <col min="16134" max="16134" width="23.5703125" style="849" customWidth="1"/>
    <col min="16135" max="16384" width="8.7109375" style="849"/>
  </cols>
  <sheetData>
    <row r="1" spans="1:10" s="378" customFormat="1" ht="12.95" customHeight="1" x14ac:dyDescent="0.25">
      <c r="A1" s="849"/>
      <c r="B1" s="849"/>
      <c r="C1" s="849"/>
      <c r="D1" s="849"/>
      <c r="E1" s="849"/>
      <c r="F1" s="849"/>
      <c r="G1" s="849"/>
      <c r="H1" s="849"/>
      <c r="I1" s="849"/>
      <c r="J1" s="849"/>
    </row>
    <row r="2" spans="1:10" s="83" customFormat="1" ht="18" x14ac:dyDescent="0.25">
      <c r="A2" s="849"/>
      <c r="B2" s="834" t="s">
        <v>25</v>
      </c>
      <c r="C2" s="835"/>
      <c r="D2" s="835"/>
      <c r="E2" s="835"/>
      <c r="F2" s="835"/>
      <c r="G2" s="835"/>
      <c r="H2" s="835"/>
      <c r="I2" s="835"/>
      <c r="J2" s="835"/>
    </row>
    <row r="3" spans="1:10" s="83" customFormat="1" ht="18" x14ac:dyDescent="0.25">
      <c r="A3" s="849"/>
      <c r="B3" s="799" t="s">
        <v>236</v>
      </c>
      <c r="C3" s="84"/>
      <c r="D3" s="84"/>
      <c r="E3" s="84"/>
      <c r="F3" s="84"/>
      <c r="G3" s="84"/>
      <c r="H3" s="84"/>
      <c r="I3" s="84"/>
      <c r="J3" s="84"/>
    </row>
    <row r="4" spans="1:10" s="83" customFormat="1" ht="18.75" thickBot="1" x14ac:dyDescent="0.3">
      <c r="A4" s="849"/>
      <c r="B4" s="836" t="s">
        <v>25</v>
      </c>
      <c r="E4" s="84"/>
      <c r="I4" s="84"/>
      <c r="J4" s="84"/>
    </row>
    <row r="5" spans="1:10" s="83" customFormat="1" ht="18" x14ac:dyDescent="0.25">
      <c r="A5" s="849"/>
      <c r="B5" s="857" t="s">
        <v>214</v>
      </c>
      <c r="C5" s="513"/>
      <c r="D5" s="858"/>
      <c r="E5" s="859"/>
      <c r="F5" s="861"/>
      <c r="G5" s="837"/>
      <c r="H5" s="837"/>
      <c r="I5" s="837"/>
      <c r="J5" s="837"/>
    </row>
    <row r="6" spans="1:10" s="798" customFormat="1" ht="15.75" x14ac:dyDescent="0.25">
      <c r="A6" s="849"/>
      <c r="B6" s="862"/>
      <c r="E6" s="838"/>
      <c r="F6" s="838"/>
      <c r="G6" s="838"/>
      <c r="H6" s="839"/>
      <c r="I6" s="850"/>
      <c r="J6" s="850"/>
    </row>
    <row r="7" spans="1:10" s="798" customFormat="1" ht="15.75" x14ac:dyDescent="0.25">
      <c r="A7" s="851"/>
      <c r="B7" s="840" t="s">
        <v>2</v>
      </c>
      <c r="C7" s="841"/>
      <c r="D7" s="841"/>
      <c r="E7" s="810">
        <v>2500</v>
      </c>
      <c r="F7" s="810">
        <v>3200</v>
      </c>
      <c r="G7" s="810">
        <v>3202</v>
      </c>
      <c r="H7" s="812">
        <v>3204</v>
      </c>
      <c r="I7" s="852">
        <v>2502</v>
      </c>
      <c r="J7" s="852">
        <v>2504</v>
      </c>
    </row>
    <row r="8" spans="1:10" s="798" customFormat="1" ht="15.75" x14ac:dyDescent="0.25">
      <c r="A8" s="851"/>
      <c r="B8" s="842" t="s">
        <v>74</v>
      </c>
      <c r="C8" s="813">
        <f>TIME(0,11,0)</f>
        <v>7.6388888888888886E-3</v>
      </c>
      <c r="D8" s="813"/>
      <c r="E8" s="814">
        <v>0.16666666666666666</v>
      </c>
      <c r="F8" s="814" t="s">
        <v>215</v>
      </c>
      <c r="G8" s="814" t="s">
        <v>215</v>
      </c>
      <c r="H8" s="815" t="s">
        <v>215</v>
      </c>
      <c r="I8" s="853">
        <v>0.27083333333333331</v>
      </c>
      <c r="J8" s="853">
        <v>0.3125</v>
      </c>
    </row>
    <row r="9" spans="1:10" s="798" customFormat="1" ht="15.75" x14ac:dyDescent="0.25">
      <c r="A9" s="851"/>
      <c r="B9" s="842" t="s">
        <v>75</v>
      </c>
      <c r="C9" s="813">
        <f>TIME(0,5,0)</f>
        <v>3.472222222222222E-3</v>
      </c>
      <c r="D9" s="813"/>
      <c r="E9" s="814">
        <f>E8+$C9</f>
        <v>0.17013888888888887</v>
      </c>
      <c r="F9" s="814" t="s">
        <v>215</v>
      </c>
      <c r="G9" s="814" t="s">
        <v>215</v>
      </c>
      <c r="H9" s="815" t="s">
        <v>215</v>
      </c>
      <c r="I9" s="853">
        <f t="shared" ref="I9:J11" si="0">I8+$C9</f>
        <v>0.27430555555555552</v>
      </c>
      <c r="J9" s="853">
        <f t="shared" si="0"/>
        <v>0.31597222222222221</v>
      </c>
    </row>
    <row r="10" spans="1:10" s="798" customFormat="1" ht="15.75" x14ac:dyDescent="0.25">
      <c r="A10" s="851"/>
      <c r="B10" s="842" t="s">
        <v>76</v>
      </c>
      <c r="C10" s="813">
        <f>TIME(0,5,0)</f>
        <v>3.472222222222222E-3</v>
      </c>
      <c r="D10" s="813"/>
      <c r="E10" s="814">
        <f t="shared" ref="E10:E11" si="1">E9+$C10</f>
        <v>0.17361111111111108</v>
      </c>
      <c r="F10" s="814" t="s">
        <v>215</v>
      </c>
      <c r="G10" s="814" t="s">
        <v>215</v>
      </c>
      <c r="H10" s="815" t="s">
        <v>215</v>
      </c>
      <c r="I10" s="853">
        <f t="shared" si="0"/>
        <v>0.27777777777777773</v>
      </c>
      <c r="J10" s="853">
        <f t="shared" si="0"/>
        <v>0.31944444444444442</v>
      </c>
    </row>
    <row r="11" spans="1:10" s="798" customFormat="1" ht="15.75" x14ac:dyDescent="0.25">
      <c r="A11" s="851"/>
      <c r="B11" s="843" t="s">
        <v>77</v>
      </c>
      <c r="C11" s="817">
        <f>TIME(0,6,0)</f>
        <v>4.1666666666666666E-3</v>
      </c>
      <c r="D11" s="817"/>
      <c r="E11" s="818">
        <f t="shared" si="1"/>
        <v>0.17777777777777776</v>
      </c>
      <c r="F11" s="818" t="s">
        <v>215</v>
      </c>
      <c r="G11" s="818" t="s">
        <v>215</v>
      </c>
      <c r="H11" s="819" t="s">
        <v>215</v>
      </c>
      <c r="I11" s="854">
        <f t="shared" si="0"/>
        <v>0.28194444444444439</v>
      </c>
      <c r="J11" s="854">
        <f t="shared" si="0"/>
        <v>0.32361111111111107</v>
      </c>
    </row>
    <row r="12" spans="1:10" s="798" customFormat="1" ht="15.75" x14ac:dyDescent="0.25">
      <c r="A12" s="849"/>
      <c r="B12" s="842" t="s">
        <v>227</v>
      </c>
      <c r="C12" s="813" t="s">
        <v>25</v>
      </c>
      <c r="D12" s="813"/>
      <c r="E12" s="814" t="s">
        <v>215</v>
      </c>
      <c r="F12" s="814">
        <v>0.14930555555555555</v>
      </c>
      <c r="G12" s="814">
        <v>0.18055555555555555</v>
      </c>
      <c r="H12" s="815">
        <v>0.22916666666666666</v>
      </c>
      <c r="I12" s="853" t="s">
        <v>215</v>
      </c>
      <c r="J12" s="853" t="s">
        <v>215</v>
      </c>
    </row>
    <row r="13" spans="1:10" s="798" customFormat="1" ht="15.75" x14ac:dyDescent="0.25">
      <c r="A13" s="849"/>
      <c r="B13" s="842" t="s">
        <v>226</v>
      </c>
      <c r="C13" s="813">
        <f>TIME(0,5,0)</f>
        <v>3.472222222222222E-3</v>
      </c>
      <c r="D13" s="813"/>
      <c r="E13" s="814" t="s">
        <v>215</v>
      </c>
      <c r="F13" s="814">
        <f t="shared" ref="F13:H14" si="2">F12+$C13</f>
        <v>0.15277777777777776</v>
      </c>
      <c r="G13" s="814">
        <f t="shared" si="2"/>
        <v>0.18402777777777776</v>
      </c>
      <c r="H13" s="815">
        <f t="shared" si="2"/>
        <v>0.23263888888888887</v>
      </c>
      <c r="I13" s="853" t="s">
        <v>215</v>
      </c>
      <c r="J13" s="853" t="s">
        <v>215</v>
      </c>
    </row>
    <row r="14" spans="1:10" s="798" customFormat="1" ht="15.75" x14ac:dyDescent="0.25">
      <c r="A14" s="849"/>
      <c r="B14" s="842" t="s">
        <v>225</v>
      </c>
      <c r="C14" s="813">
        <f>TIME(0,6,0)</f>
        <v>4.1666666666666666E-3</v>
      </c>
      <c r="D14" s="813"/>
      <c r="E14" s="814" t="s">
        <v>215</v>
      </c>
      <c r="F14" s="814">
        <f t="shared" si="2"/>
        <v>0.15694444444444444</v>
      </c>
      <c r="G14" s="814">
        <f t="shared" si="2"/>
        <v>0.18819444444444444</v>
      </c>
      <c r="H14" s="815">
        <f t="shared" si="2"/>
        <v>0.23680555555555555</v>
      </c>
      <c r="I14" s="853" t="s">
        <v>215</v>
      </c>
      <c r="J14" s="853" t="s">
        <v>215</v>
      </c>
    </row>
    <row r="15" spans="1:10" s="798" customFormat="1" ht="15.75" x14ac:dyDescent="0.25">
      <c r="A15" s="849"/>
      <c r="B15" s="842" t="s">
        <v>224</v>
      </c>
      <c r="C15" s="813">
        <f>TIME(0,6,0)</f>
        <v>4.1666666666666666E-3</v>
      </c>
      <c r="D15" s="813"/>
      <c r="E15" s="814" t="s">
        <v>215</v>
      </c>
      <c r="F15" s="814">
        <f t="shared" ref="F15:G20" si="3">F14+$C15</f>
        <v>0.16111111111111112</v>
      </c>
      <c r="G15" s="814">
        <f t="shared" si="3"/>
        <v>0.19236111111111112</v>
      </c>
      <c r="H15" s="815">
        <f t="shared" ref="H15:H21" si="4">H14+$C15</f>
        <v>0.24097222222222223</v>
      </c>
      <c r="I15" s="853" t="s">
        <v>215</v>
      </c>
      <c r="J15" s="853" t="s">
        <v>215</v>
      </c>
    </row>
    <row r="16" spans="1:10" s="798" customFormat="1" ht="15.75" x14ac:dyDescent="0.25">
      <c r="A16" s="849"/>
      <c r="B16" s="842" t="s">
        <v>223</v>
      </c>
      <c r="C16" s="813">
        <f>TIME(0,5,0)</f>
        <v>3.472222222222222E-3</v>
      </c>
      <c r="D16" s="813"/>
      <c r="E16" s="814" t="s">
        <v>215</v>
      </c>
      <c r="F16" s="814">
        <f t="shared" si="3"/>
        <v>0.16458333333333333</v>
      </c>
      <c r="G16" s="814">
        <f t="shared" si="3"/>
        <v>0.19583333333333333</v>
      </c>
      <c r="H16" s="815">
        <f t="shared" si="4"/>
        <v>0.24444444444444444</v>
      </c>
      <c r="I16" s="853" t="s">
        <v>215</v>
      </c>
      <c r="J16" s="853" t="s">
        <v>215</v>
      </c>
    </row>
    <row r="17" spans="1:10" s="800" customFormat="1" ht="15.75" x14ac:dyDescent="0.25">
      <c r="A17" s="844"/>
      <c r="B17" s="842" t="s">
        <v>113</v>
      </c>
      <c r="C17" s="803">
        <f>TIME(0,4,0)</f>
        <v>2.7777777777777779E-3</v>
      </c>
      <c r="D17" s="803"/>
      <c r="E17" s="823" t="s">
        <v>215</v>
      </c>
      <c r="F17" s="823">
        <f>F16+$C17</f>
        <v>0.1673611111111111</v>
      </c>
      <c r="G17" s="823">
        <f>G16+$C17</f>
        <v>0.1986111111111111</v>
      </c>
      <c r="H17" s="824">
        <f t="shared" si="4"/>
        <v>0.2472222222222222</v>
      </c>
      <c r="I17" s="855" t="s">
        <v>215</v>
      </c>
      <c r="J17" s="855" t="s">
        <v>215</v>
      </c>
    </row>
    <row r="18" spans="1:10" s="798" customFormat="1" ht="15.75" x14ac:dyDescent="0.25">
      <c r="A18" s="849"/>
      <c r="B18" s="842" t="s">
        <v>83</v>
      </c>
      <c r="C18" s="813">
        <f>TIME(0,5,0)</f>
        <v>3.472222222222222E-3</v>
      </c>
      <c r="D18" s="813"/>
      <c r="E18" s="814" t="s">
        <v>215</v>
      </c>
      <c r="F18" s="814">
        <f t="shared" si="3"/>
        <v>0.17083333333333331</v>
      </c>
      <c r="G18" s="814">
        <f t="shared" si="3"/>
        <v>0.20208333333333331</v>
      </c>
      <c r="H18" s="815">
        <f t="shared" si="4"/>
        <v>0.25069444444444444</v>
      </c>
      <c r="I18" s="853" t="s">
        <v>215</v>
      </c>
      <c r="J18" s="853" t="s">
        <v>215</v>
      </c>
    </row>
    <row r="19" spans="1:10" s="798" customFormat="1" ht="15.75" x14ac:dyDescent="0.25">
      <c r="A19" s="849"/>
      <c r="B19" s="842" t="s">
        <v>84</v>
      </c>
      <c r="C19" s="813">
        <f>TIME(0,5,0)</f>
        <v>3.472222222222222E-3</v>
      </c>
      <c r="D19" s="813"/>
      <c r="E19" s="814" t="s">
        <v>215</v>
      </c>
      <c r="F19" s="814">
        <f>F18+$C19</f>
        <v>0.17430555555555552</v>
      </c>
      <c r="G19" s="814">
        <f>G18+$C19</f>
        <v>0.20555555555555552</v>
      </c>
      <c r="H19" s="815">
        <f t="shared" si="4"/>
        <v>0.25416666666666665</v>
      </c>
      <c r="I19" s="853" t="s">
        <v>215</v>
      </c>
      <c r="J19" s="853" t="s">
        <v>215</v>
      </c>
    </row>
    <row r="20" spans="1:10" s="798" customFormat="1" ht="15.75" x14ac:dyDescent="0.25">
      <c r="A20" s="849"/>
      <c r="B20" s="842" t="s">
        <v>85</v>
      </c>
      <c r="C20" s="813">
        <f>TIME(0,6,0)</f>
        <v>4.1666666666666666E-3</v>
      </c>
      <c r="D20" s="813"/>
      <c r="E20" s="814" t="s">
        <v>215</v>
      </c>
      <c r="F20" s="814">
        <f t="shared" si="3"/>
        <v>0.1784722222222222</v>
      </c>
      <c r="G20" s="814">
        <f t="shared" si="3"/>
        <v>0.2097222222222222</v>
      </c>
      <c r="H20" s="815">
        <f t="shared" si="4"/>
        <v>0.2583333333333333</v>
      </c>
      <c r="I20" s="853" t="s">
        <v>215</v>
      </c>
      <c r="J20" s="853" t="s">
        <v>215</v>
      </c>
    </row>
    <row r="21" spans="1:10" s="798" customFormat="1" ht="15.75" x14ac:dyDescent="0.25">
      <c r="A21" s="849"/>
      <c r="B21" s="842" t="s">
        <v>219</v>
      </c>
      <c r="C21" s="813">
        <f>TIME(0,9,0)</f>
        <v>6.2500000000000003E-3</v>
      </c>
      <c r="D21" s="813">
        <f>TIME(0,9,0)</f>
        <v>6.2500000000000003E-3</v>
      </c>
      <c r="E21" s="814">
        <f>E11+$D21</f>
        <v>0.18402777777777776</v>
      </c>
      <c r="F21" s="814">
        <f>F20+$C21</f>
        <v>0.1847222222222222</v>
      </c>
      <c r="G21" s="814">
        <f>G20+$C21</f>
        <v>0.2159722222222222</v>
      </c>
      <c r="H21" s="815">
        <f t="shared" si="4"/>
        <v>0.26458333333333328</v>
      </c>
      <c r="I21" s="853">
        <f>I11+$D21</f>
        <v>0.28819444444444436</v>
      </c>
      <c r="J21" s="853">
        <f>J11+$D21</f>
        <v>0.32986111111111105</v>
      </c>
    </row>
    <row r="22" spans="1:10" s="798" customFormat="1" ht="15.75" x14ac:dyDescent="0.25">
      <c r="A22" s="849"/>
      <c r="B22" s="820" t="s">
        <v>220</v>
      </c>
      <c r="C22" s="820"/>
      <c r="D22" s="820"/>
      <c r="E22" s="821" t="s">
        <v>112</v>
      </c>
      <c r="F22" s="821" t="s">
        <v>111</v>
      </c>
      <c r="G22" s="821" t="s">
        <v>112</v>
      </c>
      <c r="H22" s="822" t="s">
        <v>111</v>
      </c>
      <c r="I22" s="856" t="s">
        <v>112</v>
      </c>
      <c r="J22" s="856" t="s">
        <v>112</v>
      </c>
    </row>
    <row r="23" spans="1:10" s="798" customFormat="1" ht="15.75" x14ac:dyDescent="0.25">
      <c r="A23" s="849"/>
      <c r="B23" s="842" t="s">
        <v>221</v>
      </c>
      <c r="C23" s="813">
        <f>TIME(0,1,0)</f>
        <v>6.9444444444444447E-4</v>
      </c>
      <c r="D23" s="813"/>
      <c r="E23" s="814">
        <f t="shared" ref="E23" si="5">E21+$C23</f>
        <v>0.1847222222222222</v>
      </c>
      <c r="F23" s="814">
        <v>0.18541666666666667</v>
      </c>
      <c r="G23" s="814">
        <f>G21+$C23</f>
        <v>0.21666666666666665</v>
      </c>
      <c r="H23" s="815">
        <v>0.26527777777777778</v>
      </c>
      <c r="I23" s="853">
        <f>I21+$C23</f>
        <v>0.28888888888888881</v>
      </c>
      <c r="J23" s="853">
        <f>J21+$C23</f>
        <v>0.33055555555555549</v>
      </c>
    </row>
    <row r="24" spans="1:10" s="798" customFormat="1" ht="15.75" x14ac:dyDescent="0.25">
      <c r="A24" s="849"/>
      <c r="B24" s="842" t="s">
        <v>90</v>
      </c>
      <c r="C24" s="813">
        <f>TIME(0,6,0)</f>
        <v>4.1666666666666666E-3</v>
      </c>
      <c r="D24" s="813"/>
      <c r="E24" s="814">
        <f t="shared" ref="E24:G34" si="6">E23+$C24</f>
        <v>0.18888888888888888</v>
      </c>
      <c r="F24" s="814" t="s">
        <v>216</v>
      </c>
      <c r="G24" s="814">
        <f>G23+$C24</f>
        <v>0.22083333333333333</v>
      </c>
      <c r="H24" s="814" t="s">
        <v>216</v>
      </c>
      <c r="I24" s="853">
        <f>I23+$C24</f>
        <v>0.29305555555555546</v>
      </c>
      <c r="J24" s="853">
        <f>J23+$C24</f>
        <v>0.33472222222222214</v>
      </c>
    </row>
    <row r="25" spans="1:10" s="798" customFormat="1" ht="15.75" x14ac:dyDescent="0.25">
      <c r="A25" s="849"/>
      <c r="B25" s="842" t="s">
        <v>91</v>
      </c>
      <c r="C25" s="813">
        <f>TIME(0,4,0)</f>
        <v>2.7777777777777779E-3</v>
      </c>
      <c r="D25" s="813"/>
      <c r="E25" s="814">
        <f t="shared" si="6"/>
        <v>0.19166666666666665</v>
      </c>
      <c r="F25" s="814" t="s">
        <v>217</v>
      </c>
      <c r="G25" s="814">
        <f t="shared" si="6"/>
        <v>0.22361111111111109</v>
      </c>
      <c r="H25" s="814" t="s">
        <v>217</v>
      </c>
      <c r="I25" s="853">
        <f t="shared" ref="I25:J25" si="7">I24+$C25</f>
        <v>0.29583333333333323</v>
      </c>
      <c r="J25" s="853">
        <f t="shared" si="7"/>
        <v>0.33749999999999991</v>
      </c>
    </row>
    <row r="26" spans="1:10" s="798" customFormat="1" ht="15.75" x14ac:dyDescent="0.25">
      <c r="A26" s="849"/>
      <c r="B26" s="803" t="s">
        <v>92</v>
      </c>
      <c r="C26" s="813">
        <f>TIME(0,2,0)</f>
        <v>1.3888888888888889E-3</v>
      </c>
      <c r="D26" s="813"/>
      <c r="E26" s="814">
        <f t="shared" si="6"/>
        <v>0.19305555555555554</v>
      </c>
      <c r="F26" s="814" t="s">
        <v>218</v>
      </c>
      <c r="G26" s="814">
        <f t="shared" si="6"/>
        <v>0.22499999999999998</v>
      </c>
      <c r="H26" s="814" t="s">
        <v>218</v>
      </c>
      <c r="I26" s="853">
        <f>I25+$C26</f>
        <v>0.29722222222222211</v>
      </c>
      <c r="J26" s="853">
        <f>J25+$C26</f>
        <v>0.3388888888888888</v>
      </c>
    </row>
    <row r="27" spans="1:10" s="798" customFormat="1" ht="15.75" x14ac:dyDescent="0.25">
      <c r="A27" s="849"/>
      <c r="B27" s="803" t="s">
        <v>93</v>
      </c>
      <c r="C27" s="813">
        <f>TIME(0,3,0)</f>
        <v>2.0833333333333333E-3</v>
      </c>
      <c r="D27" s="813"/>
      <c r="E27" s="814">
        <f t="shared" si="6"/>
        <v>0.19513888888888886</v>
      </c>
      <c r="F27" s="814"/>
      <c r="G27" s="814">
        <f>G26+$C27</f>
        <v>0.2270833333333333</v>
      </c>
      <c r="H27" s="815"/>
      <c r="I27" s="853">
        <f t="shared" ref="I27:J29" si="8">I26+$C27</f>
        <v>0.29930555555555544</v>
      </c>
      <c r="J27" s="853">
        <f t="shared" si="8"/>
        <v>0.34097222222222212</v>
      </c>
    </row>
    <row r="28" spans="1:10" s="798" customFormat="1" ht="15.75" x14ac:dyDescent="0.25">
      <c r="A28" s="849"/>
      <c r="B28" s="803" t="s">
        <v>94</v>
      </c>
      <c r="C28" s="813">
        <f>TIME(0,3,0)</f>
        <v>2.0833333333333333E-3</v>
      </c>
      <c r="D28" s="813"/>
      <c r="E28" s="814">
        <f t="shared" si="6"/>
        <v>0.19722222222222219</v>
      </c>
      <c r="F28" s="814"/>
      <c r="G28" s="814">
        <f t="shared" si="6"/>
        <v>0.22916666666666663</v>
      </c>
      <c r="H28" s="815"/>
      <c r="I28" s="853">
        <f t="shared" si="8"/>
        <v>0.30138888888888876</v>
      </c>
      <c r="J28" s="853">
        <f>J27+$C28</f>
        <v>0.34305555555555545</v>
      </c>
    </row>
    <row r="29" spans="1:10" s="798" customFormat="1" ht="15.75" x14ac:dyDescent="0.25">
      <c r="A29" s="849"/>
      <c r="B29" s="803" t="s">
        <v>95</v>
      </c>
      <c r="C29" s="813">
        <f>TIME(0,3,0)</f>
        <v>2.0833333333333333E-3</v>
      </c>
      <c r="D29" s="813"/>
      <c r="E29" s="814">
        <f t="shared" si="6"/>
        <v>0.19930555555555551</v>
      </c>
      <c r="F29" s="814"/>
      <c r="G29" s="814">
        <f t="shared" si="6"/>
        <v>0.23124999999999996</v>
      </c>
      <c r="H29" s="815"/>
      <c r="I29" s="853">
        <f t="shared" si="8"/>
        <v>0.30347222222222209</v>
      </c>
      <c r="J29" s="853">
        <f t="shared" si="8"/>
        <v>0.34513888888888877</v>
      </c>
    </row>
    <row r="30" spans="1:10" s="798" customFormat="1" ht="15.75" x14ac:dyDescent="0.25">
      <c r="A30" s="849"/>
      <c r="B30" s="803" t="s">
        <v>96</v>
      </c>
      <c r="C30" s="813">
        <f>TIME(0,4,0)</f>
        <v>2.7777777777777779E-3</v>
      </c>
      <c r="D30" s="813"/>
      <c r="E30" s="814">
        <f t="shared" si="6"/>
        <v>0.20208333333333328</v>
      </c>
      <c r="F30" s="814"/>
      <c r="G30" s="814">
        <f t="shared" si="6"/>
        <v>0.23402777777777772</v>
      </c>
      <c r="H30" s="815"/>
      <c r="I30" s="853">
        <f>I29+$C30</f>
        <v>0.30624999999999986</v>
      </c>
      <c r="J30" s="853">
        <f>J29+$C30</f>
        <v>0.34791666666666654</v>
      </c>
    </row>
    <row r="31" spans="1:10" s="798" customFormat="1" ht="15.75" x14ac:dyDescent="0.25">
      <c r="A31" s="849"/>
      <c r="B31" s="803" t="s">
        <v>97</v>
      </c>
      <c r="C31" s="813">
        <f>TIME(0,2,0)</f>
        <v>1.3888888888888889E-3</v>
      </c>
      <c r="D31" s="813"/>
      <c r="E31" s="814">
        <f t="shared" si="6"/>
        <v>0.20347222222222217</v>
      </c>
      <c r="F31" s="814"/>
      <c r="G31" s="814">
        <f t="shared" si="6"/>
        <v>0.23541666666666661</v>
      </c>
      <c r="H31" s="815"/>
      <c r="I31" s="853">
        <f>I30+$C31</f>
        <v>0.30763888888888874</v>
      </c>
      <c r="J31" s="853">
        <f>J30+$C31</f>
        <v>0.34930555555555542</v>
      </c>
    </row>
    <row r="32" spans="1:10" s="798" customFormat="1" ht="15.75" x14ac:dyDescent="0.25">
      <c r="A32" s="849"/>
      <c r="B32" s="803" t="s">
        <v>98</v>
      </c>
      <c r="C32" s="813">
        <f>TIME(0,3,0)</f>
        <v>2.0833333333333333E-3</v>
      </c>
      <c r="D32" s="813"/>
      <c r="E32" s="814">
        <f t="shared" si="6"/>
        <v>0.20555555555555549</v>
      </c>
      <c r="F32" s="814"/>
      <c r="G32" s="814">
        <f t="shared" si="6"/>
        <v>0.23749999999999993</v>
      </c>
      <c r="H32" s="815"/>
      <c r="I32" s="853">
        <f t="shared" ref="I32:J35" si="9">I31+$C32</f>
        <v>0.30972222222222207</v>
      </c>
      <c r="J32" s="853">
        <f t="shared" si="9"/>
        <v>0.35138888888888875</v>
      </c>
    </row>
    <row r="33" spans="1:10" s="798" customFormat="1" ht="15.75" x14ac:dyDescent="0.25">
      <c r="A33" s="849"/>
      <c r="B33" s="803" t="s">
        <v>99</v>
      </c>
      <c r="C33" s="813">
        <f>TIME(0,3,0)</f>
        <v>2.0833333333333333E-3</v>
      </c>
      <c r="D33" s="813"/>
      <c r="E33" s="814">
        <f t="shared" si="6"/>
        <v>0.20763888888888882</v>
      </c>
      <c r="F33" s="814"/>
      <c r="G33" s="814">
        <f t="shared" si="6"/>
        <v>0.23958333333333326</v>
      </c>
      <c r="H33" s="815"/>
      <c r="I33" s="853">
        <f t="shared" si="9"/>
        <v>0.31180555555555539</v>
      </c>
      <c r="J33" s="853">
        <f t="shared" si="9"/>
        <v>0.35347222222222208</v>
      </c>
    </row>
    <row r="34" spans="1:10" s="798" customFormat="1" ht="15.75" x14ac:dyDescent="0.25">
      <c r="A34" s="849"/>
      <c r="B34" s="803" t="s">
        <v>26</v>
      </c>
      <c r="C34" s="813">
        <f>TIME(0,2,0)</f>
        <v>1.3888888888888889E-3</v>
      </c>
      <c r="D34" s="813"/>
      <c r="E34" s="814">
        <f t="shared" si="6"/>
        <v>0.2090277777777777</v>
      </c>
      <c r="F34" s="814"/>
      <c r="G34" s="814">
        <f t="shared" si="6"/>
        <v>0.24097222222222214</v>
      </c>
      <c r="H34" s="815"/>
      <c r="I34" s="853">
        <f t="shared" si="9"/>
        <v>0.31319444444444428</v>
      </c>
      <c r="J34" s="853">
        <f t="shared" si="9"/>
        <v>0.35486111111111096</v>
      </c>
    </row>
    <row r="35" spans="1:10" s="798" customFormat="1" ht="15.75" x14ac:dyDescent="0.25">
      <c r="A35" s="849"/>
      <c r="B35" s="816" t="s">
        <v>23</v>
      </c>
      <c r="C35" s="817">
        <f>TIME(0,2,0)</f>
        <v>1.3888888888888889E-3</v>
      </c>
      <c r="D35" s="817"/>
      <c r="E35" s="818">
        <f>E34+$C35</f>
        <v>0.21041666666666659</v>
      </c>
      <c r="F35" s="832"/>
      <c r="G35" s="818">
        <f>G34+$C35</f>
        <v>0.24236111111111103</v>
      </c>
      <c r="H35" s="819"/>
      <c r="I35" s="854">
        <f t="shared" si="9"/>
        <v>0.31458333333333316</v>
      </c>
      <c r="J35" s="854">
        <f t="shared" si="9"/>
        <v>0.35624999999999984</v>
      </c>
    </row>
    <row r="36" spans="1:10" s="798" customFormat="1" ht="15.75" x14ac:dyDescent="0.25">
      <c r="A36" s="849"/>
      <c r="B36" s="803"/>
      <c r="C36" s="813"/>
      <c r="D36" s="813"/>
      <c r="E36" s="814"/>
      <c r="F36" s="814"/>
      <c r="G36" s="814"/>
      <c r="H36" s="815"/>
      <c r="I36" s="853"/>
      <c r="J36" s="853"/>
    </row>
    <row r="37" spans="1:10" s="798" customFormat="1" ht="15.75" x14ac:dyDescent="0.25">
      <c r="A37" s="849"/>
      <c r="B37" s="803" t="s">
        <v>107</v>
      </c>
      <c r="C37" s="813"/>
      <c r="D37" s="813"/>
      <c r="E37" s="814" t="s">
        <v>215</v>
      </c>
      <c r="F37" s="814"/>
      <c r="G37" s="814" t="s">
        <v>215</v>
      </c>
      <c r="H37" s="815"/>
      <c r="I37" s="853" t="s">
        <v>215</v>
      </c>
      <c r="J37" s="853" t="s">
        <v>215</v>
      </c>
    </row>
    <row r="38" spans="1:10" s="798" customFormat="1" ht="15.75" x14ac:dyDescent="0.25">
      <c r="A38" s="849"/>
      <c r="B38" s="803" t="s">
        <v>109</v>
      </c>
      <c r="C38" s="813"/>
      <c r="D38" s="813"/>
      <c r="E38" s="814" t="s">
        <v>215</v>
      </c>
      <c r="F38" s="814"/>
      <c r="G38" s="814" t="s">
        <v>215</v>
      </c>
      <c r="H38" s="815"/>
      <c r="I38" s="853" t="s">
        <v>215</v>
      </c>
      <c r="J38" s="853" t="s">
        <v>215</v>
      </c>
    </row>
    <row r="39" spans="1:10" s="798" customFormat="1" ht="15.75" x14ac:dyDescent="0.25">
      <c r="A39" s="849"/>
      <c r="B39" s="803" t="s">
        <v>20</v>
      </c>
      <c r="C39" s="813">
        <f>TIME(0,3,0)</f>
        <v>2.0833333333333333E-3</v>
      </c>
      <c r="D39" s="813"/>
      <c r="E39" s="814">
        <f>E35+$C39</f>
        <v>0.21249999999999991</v>
      </c>
      <c r="F39" s="814">
        <v>0.21875</v>
      </c>
      <c r="G39" s="814">
        <f>G35+$C39</f>
        <v>0.24444444444444435</v>
      </c>
      <c r="H39" s="815">
        <v>0.30208333333333331</v>
      </c>
      <c r="I39" s="853">
        <f>I35+$C39</f>
        <v>0.31666666666666649</v>
      </c>
      <c r="J39" s="853">
        <f t="shared" ref="J39" si="10">J35+$C39</f>
        <v>0.35833333333333317</v>
      </c>
    </row>
    <row r="40" spans="1:10" s="798" customFormat="1" ht="15.75" x14ac:dyDescent="0.25">
      <c r="A40" s="849"/>
      <c r="B40" s="816"/>
      <c r="C40" s="817"/>
      <c r="D40" s="817"/>
      <c r="E40" s="818"/>
      <c r="F40" s="818"/>
      <c r="G40" s="818"/>
      <c r="H40" s="819"/>
      <c r="I40" s="854"/>
      <c r="J40" s="854"/>
    </row>
    <row r="41" spans="1:10" s="798" customFormat="1" ht="15.75" x14ac:dyDescent="0.25">
      <c r="A41" s="849"/>
      <c r="B41" s="833"/>
      <c r="C41" s="845"/>
      <c r="D41" s="845"/>
      <c r="E41" s="846"/>
      <c r="F41" s="846"/>
      <c r="G41" s="846"/>
      <c r="H41" s="846"/>
      <c r="I41" s="846"/>
      <c r="J41" s="846"/>
    </row>
    <row r="42" spans="1:10" s="798" customFormat="1" ht="15.75" x14ac:dyDescent="0.25">
      <c r="A42" s="849"/>
      <c r="B42" s="833"/>
      <c r="C42" s="845"/>
      <c r="D42" s="845"/>
      <c r="E42" s="846"/>
      <c r="F42" s="846"/>
      <c r="G42" s="846"/>
      <c r="H42" s="846"/>
      <c r="I42" s="846"/>
      <c r="J42" s="846"/>
    </row>
    <row r="43" spans="1:10" s="798" customFormat="1" ht="15.75" x14ac:dyDescent="0.25">
      <c r="A43" s="849"/>
      <c r="B43" s="833"/>
      <c r="C43" s="845"/>
      <c r="D43" s="845"/>
    </row>
    <row r="44" spans="1:10" s="378" customFormat="1" ht="15.75" x14ac:dyDescent="0.25">
      <c r="A44" s="849"/>
      <c r="B44" s="800" t="s">
        <v>25</v>
      </c>
      <c r="C44" s="800"/>
      <c r="D44" s="800"/>
      <c r="E44" s="798"/>
      <c r="F44" s="798"/>
      <c r="G44" s="798"/>
      <c r="H44" s="798"/>
      <c r="I44" s="798"/>
      <c r="J44" s="798"/>
    </row>
    <row r="45" spans="1:10" s="378" customFormat="1" ht="15.75" x14ac:dyDescent="0.25">
      <c r="A45" s="849"/>
      <c r="B45" s="800" t="s">
        <v>25</v>
      </c>
      <c r="C45" s="800"/>
      <c r="D45" s="800"/>
      <c r="E45" s="849"/>
      <c r="F45" s="849"/>
      <c r="G45" s="849"/>
      <c r="H45" s="849"/>
      <c r="I45" s="849"/>
      <c r="J45" s="849"/>
    </row>
    <row r="46" spans="1:10" s="378" customFormat="1" ht="15.75" x14ac:dyDescent="0.25">
      <c r="A46" s="849"/>
      <c r="B46" s="800" t="s">
        <v>25</v>
      </c>
      <c r="C46" s="800"/>
      <c r="D46" s="800"/>
      <c r="E46" s="849"/>
      <c r="F46" s="849"/>
      <c r="G46" s="849"/>
      <c r="H46" s="849"/>
      <c r="I46" s="849"/>
      <c r="J46" s="849"/>
    </row>
    <row r="47" spans="1:10" s="378" customFormat="1" ht="15.75" x14ac:dyDescent="0.25">
      <c r="A47" s="849"/>
      <c r="B47" s="800" t="s">
        <v>25</v>
      </c>
      <c r="C47" s="800"/>
      <c r="D47" s="800"/>
      <c r="E47" s="849"/>
      <c r="F47" s="849"/>
      <c r="G47" s="849"/>
      <c r="H47" s="849"/>
      <c r="I47" s="849"/>
      <c r="J47" s="849"/>
    </row>
    <row r="48" spans="1:10" s="378" customFormat="1" ht="15.75" x14ac:dyDescent="0.25">
      <c r="A48" s="849"/>
      <c r="B48" s="800" t="s">
        <v>25</v>
      </c>
      <c r="C48" s="800"/>
      <c r="D48" s="800"/>
      <c r="E48" s="849"/>
      <c r="F48" s="849"/>
      <c r="G48" s="849"/>
      <c r="H48" s="849"/>
      <c r="I48" s="849"/>
      <c r="J48" s="849"/>
    </row>
    <row r="49" spans="2:4" ht="15.75" x14ac:dyDescent="0.25">
      <c r="B49" s="800" t="s">
        <v>25</v>
      </c>
      <c r="C49" s="800"/>
      <c r="D49" s="800"/>
    </row>
    <row r="50" spans="2:4" ht="15.75" x14ac:dyDescent="0.25">
      <c r="B50" s="800" t="s">
        <v>25</v>
      </c>
      <c r="C50" s="800"/>
      <c r="D50" s="800"/>
    </row>
    <row r="51" spans="2:4" ht="15.75" x14ac:dyDescent="0.25">
      <c r="B51" s="800" t="s">
        <v>25</v>
      </c>
    </row>
    <row r="52" spans="2:4" ht="15.75" x14ac:dyDescent="0.25">
      <c r="B52" s="800"/>
    </row>
    <row r="53" spans="2:4" ht="15.75" x14ac:dyDescent="0.25">
      <c r="B53" s="800"/>
    </row>
    <row r="54" spans="2:4" ht="15.75" x14ac:dyDescent="0.25">
      <c r="B54" s="800"/>
    </row>
    <row r="55" spans="2:4" ht="15.75" x14ac:dyDescent="0.25">
      <c r="B55" s="800"/>
    </row>
    <row r="56" spans="2:4" ht="15.75" x14ac:dyDescent="0.25">
      <c r="B56" s="800"/>
    </row>
    <row r="57" spans="2:4" ht="15.75" x14ac:dyDescent="0.25">
      <c r="B57" s="800"/>
    </row>
    <row r="58" spans="2:4" ht="15.75" x14ac:dyDescent="0.25">
      <c r="B58" s="800"/>
    </row>
    <row r="59" spans="2:4" ht="15.75" x14ac:dyDescent="0.25">
      <c r="B59" s="800"/>
    </row>
    <row r="60" spans="2:4" ht="15.75" x14ac:dyDescent="0.25">
      <c r="B60" s="800"/>
    </row>
    <row r="61" spans="2:4" ht="15.75" x14ac:dyDescent="0.25">
      <c r="B61" s="800"/>
    </row>
    <row r="62" spans="2:4" ht="15.75" x14ac:dyDescent="0.25">
      <c r="B62" s="800"/>
    </row>
    <row r="63" spans="2:4" ht="15.75" x14ac:dyDescent="0.25">
      <c r="B63" s="800"/>
    </row>
    <row r="64" spans="2:4" ht="15.75" x14ac:dyDescent="0.25">
      <c r="B64" s="800"/>
    </row>
    <row r="65" spans="2:2" ht="15.75" x14ac:dyDescent="0.25">
      <c r="B65" s="800"/>
    </row>
    <row r="66" spans="2:2" ht="15.75" x14ac:dyDescent="0.25">
      <c r="B66" s="800"/>
    </row>
    <row r="67" spans="2:2" ht="15.75" x14ac:dyDescent="0.25">
      <c r="B67" s="800"/>
    </row>
    <row r="68" spans="2:2" ht="15.75" x14ac:dyDescent="0.25">
      <c r="B68" s="800"/>
    </row>
    <row r="69" spans="2:2" ht="15.75" x14ac:dyDescent="0.25">
      <c r="B69" s="800"/>
    </row>
    <row r="70" spans="2:2" ht="15.75" x14ac:dyDescent="0.25">
      <c r="B70" s="800"/>
    </row>
    <row r="71" spans="2:2" ht="15.75" x14ac:dyDescent="0.25">
      <c r="B71" s="800"/>
    </row>
    <row r="72" spans="2:2" ht="15.75" x14ac:dyDescent="0.25">
      <c r="B72" s="800"/>
    </row>
    <row r="73" spans="2:2" ht="15.75" x14ac:dyDescent="0.25">
      <c r="B73" s="800"/>
    </row>
    <row r="74" spans="2:2" ht="15.75" x14ac:dyDescent="0.25">
      <c r="B74" s="800"/>
    </row>
    <row r="75" spans="2:2" ht="15.75" x14ac:dyDescent="0.25">
      <c r="B75" s="800"/>
    </row>
    <row r="76" spans="2:2" ht="15.75" x14ac:dyDescent="0.25">
      <c r="B76" s="800"/>
    </row>
    <row r="77" spans="2:2" ht="15.75" x14ac:dyDescent="0.25">
      <c r="B77" s="800"/>
    </row>
    <row r="78" spans="2:2" ht="15.75" x14ac:dyDescent="0.25">
      <c r="B78" s="800"/>
    </row>
    <row r="79" spans="2:2" ht="15.75" x14ac:dyDescent="0.25">
      <c r="B79" s="800"/>
    </row>
    <row r="80" spans="2:2" ht="15.75" x14ac:dyDescent="0.25">
      <c r="B80" s="800"/>
    </row>
    <row r="81" spans="2:2" ht="15.75" x14ac:dyDescent="0.25">
      <c r="B81" s="800"/>
    </row>
    <row r="82" spans="2:2" ht="15.75" x14ac:dyDescent="0.25">
      <c r="B82" s="800"/>
    </row>
    <row r="83" spans="2:2" ht="15.75" x14ac:dyDescent="0.25">
      <c r="B83" s="800"/>
    </row>
    <row r="84" spans="2:2" ht="15.75" x14ac:dyDescent="0.25">
      <c r="B84" s="800"/>
    </row>
    <row r="85" spans="2:2" ht="15.75" x14ac:dyDescent="0.25">
      <c r="B85" s="800"/>
    </row>
    <row r="93" spans="2:2" ht="15.75" x14ac:dyDescent="0.25">
      <c r="B93" s="800"/>
    </row>
    <row r="94" spans="2:2" ht="15.75" x14ac:dyDescent="0.25">
      <c r="B94" s="800"/>
    </row>
    <row r="95" spans="2:2" ht="15.75" x14ac:dyDescent="0.25">
      <c r="B95" s="800"/>
    </row>
    <row r="96" spans="2:2" ht="15.75" x14ac:dyDescent="0.25">
      <c r="B96" s="800"/>
    </row>
    <row r="97" spans="2:2" ht="15.75" x14ac:dyDescent="0.25">
      <c r="B97" s="800"/>
    </row>
    <row r="98" spans="2:2" ht="15.75" x14ac:dyDescent="0.25">
      <c r="B98" s="800"/>
    </row>
    <row r="99" spans="2:2" ht="15.75" x14ac:dyDescent="0.25">
      <c r="B99" s="800"/>
    </row>
    <row r="100" spans="2:2" ht="15.75" x14ac:dyDescent="0.25">
      <c r="B100" s="800"/>
    </row>
    <row r="101" spans="2:2" ht="15.75" x14ac:dyDescent="0.25">
      <c r="B101" s="800"/>
    </row>
    <row r="102" spans="2:2" ht="15.75" x14ac:dyDescent="0.25">
      <c r="B102" s="800"/>
    </row>
    <row r="103" spans="2:2" ht="15.75" x14ac:dyDescent="0.25">
      <c r="B103" s="800"/>
    </row>
    <row r="104" spans="2:2" ht="15.75" x14ac:dyDescent="0.25">
      <c r="B104" s="800"/>
    </row>
    <row r="105" spans="2:2" ht="15.75" x14ac:dyDescent="0.25">
      <c r="B105" s="800"/>
    </row>
    <row r="106" spans="2:2" ht="15.75" x14ac:dyDescent="0.25">
      <c r="B106" s="800"/>
    </row>
    <row r="107" spans="2:2" ht="15.75" x14ac:dyDescent="0.25">
      <c r="B107" s="800"/>
    </row>
    <row r="108" spans="2:2" ht="15.75" x14ac:dyDescent="0.25">
      <c r="B108" s="800"/>
    </row>
    <row r="109" spans="2:2" ht="15.75" x14ac:dyDescent="0.25">
      <c r="B109" s="800"/>
    </row>
    <row r="110" spans="2:2" ht="15.75" x14ac:dyDescent="0.25">
      <c r="B110" s="800"/>
    </row>
    <row r="111" spans="2:2" ht="15.75" x14ac:dyDescent="0.25">
      <c r="B111" s="800"/>
    </row>
    <row r="112" spans="2:2" ht="15.75" x14ac:dyDescent="0.25">
      <c r="B112" s="800"/>
    </row>
    <row r="113" spans="2:2" ht="15.75" x14ac:dyDescent="0.25">
      <c r="B113" s="800"/>
    </row>
    <row r="114" spans="2:2" ht="15.75" x14ac:dyDescent="0.25">
      <c r="B114" s="800"/>
    </row>
    <row r="115" spans="2:2" ht="15.75" x14ac:dyDescent="0.25">
      <c r="B115" s="800"/>
    </row>
    <row r="116" spans="2:2" ht="15.75" x14ac:dyDescent="0.25">
      <c r="B116" s="800"/>
    </row>
    <row r="117" spans="2:2" ht="15.75" x14ac:dyDescent="0.25">
      <c r="B117" s="800"/>
    </row>
    <row r="118" spans="2:2" ht="15.75" x14ac:dyDescent="0.25">
      <c r="B118" s="800"/>
    </row>
    <row r="119" spans="2:2" ht="15.75" x14ac:dyDescent="0.25">
      <c r="B119" s="800"/>
    </row>
    <row r="120" spans="2:2" ht="15.75" x14ac:dyDescent="0.25">
      <c r="B120" s="800"/>
    </row>
    <row r="121" spans="2:2" ht="15.75" x14ac:dyDescent="0.25">
      <c r="B121" s="800"/>
    </row>
    <row r="122" spans="2:2" ht="15.75" x14ac:dyDescent="0.25">
      <c r="B122" s="800"/>
    </row>
    <row r="123" spans="2:2" ht="15.75" x14ac:dyDescent="0.25">
      <c r="B123" s="800"/>
    </row>
    <row r="124" spans="2:2" ht="15.75" x14ac:dyDescent="0.25">
      <c r="B124" s="800"/>
    </row>
    <row r="125" spans="2:2" ht="15.75" x14ac:dyDescent="0.25">
      <c r="B125" s="800"/>
    </row>
    <row r="126" spans="2:2" ht="15.75" x14ac:dyDescent="0.25">
      <c r="B126" s="800"/>
    </row>
    <row r="127" spans="2:2" ht="15.75" x14ac:dyDescent="0.25">
      <c r="B127" s="800"/>
    </row>
  </sheetData>
  <printOptions horizontalCentered="1"/>
  <pageMargins left="0" right="0" top="0" bottom="0" header="0" footer="0"/>
  <pageSetup scale="5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2A6B-8AE2-4A9F-879F-B97F47E5290C}">
  <dimension ref="A1:CJ62"/>
  <sheetViews>
    <sheetView view="pageBreakPreview" zoomScaleNormal="100" zoomScaleSheetLayoutView="100" workbookViewId="0">
      <pane ySplit="7" topLeftCell="A8" activePane="bottomLeft" state="frozen"/>
      <selection activeCell="AK1" sqref="AK1"/>
      <selection pane="bottomLeft" activeCell="E22" sqref="E22"/>
    </sheetView>
  </sheetViews>
  <sheetFormatPr defaultColWidth="8.7109375" defaultRowHeight="15.75" x14ac:dyDescent="0.25"/>
  <cols>
    <col min="1" max="1" width="25.7109375" style="798" customWidth="1"/>
    <col min="2" max="2" width="7.7109375" style="798" hidden="1" customWidth="1"/>
    <col min="3" max="8" width="10.7109375" style="798" customWidth="1"/>
    <col min="10" max="154" width="8.7109375" style="798"/>
    <col min="155" max="155" width="4.7109375" style="798" customWidth="1"/>
    <col min="156" max="156" width="25.7109375" style="798" customWidth="1"/>
    <col min="157" max="157" width="0" style="798" hidden="1" customWidth="1"/>
    <col min="158" max="158" width="7.7109375" style="798" customWidth="1"/>
    <col min="159" max="159" width="8" style="798" customWidth="1"/>
    <col min="160" max="160" width="8.7109375" style="798"/>
    <col min="161" max="161" width="8" style="798" customWidth="1"/>
    <col min="162" max="162" width="0" style="798" hidden="1" customWidth="1"/>
    <col min="163" max="163" width="8" style="798" customWidth="1"/>
    <col min="164" max="164" width="8.7109375" style="798"/>
    <col min="165" max="165" width="26" style="798" customWidth="1"/>
    <col min="166" max="166" width="8.140625" style="798" customWidth="1"/>
    <col min="167" max="167" width="8" style="798" customWidth="1"/>
    <col min="168" max="168" width="7.7109375" style="798" customWidth="1"/>
    <col min="169" max="169" width="0" style="798" hidden="1" customWidth="1"/>
    <col min="170" max="171" width="8" style="798" customWidth="1"/>
    <col min="172" max="172" width="8.140625" style="798" customWidth="1"/>
    <col min="173" max="173" width="8" style="798" customWidth="1"/>
    <col min="174" max="174" width="0" style="798" hidden="1" customWidth="1"/>
    <col min="175" max="175" width="26" style="798" customWidth="1"/>
    <col min="176" max="178" width="8" style="798" customWidth="1"/>
    <col min="179" max="179" width="15.7109375" style="798" bestFit="1" customWidth="1"/>
    <col min="180" max="180" width="8" style="798" customWidth="1"/>
    <col min="181" max="181" width="0" style="798" hidden="1" customWidth="1"/>
    <col min="182" max="182" width="8" style="798" customWidth="1"/>
    <col min="183" max="183" width="23.85546875" style="798" customWidth="1"/>
    <col min="184" max="189" width="8" style="798" customWidth="1"/>
    <col min="190" max="190" width="8.140625" style="798" customWidth="1"/>
    <col min="191" max="191" width="23.85546875" style="798" customWidth="1"/>
    <col min="192" max="192" width="8" style="798" customWidth="1"/>
    <col min="193" max="193" width="8.5703125" style="798" customWidth="1"/>
    <col min="194" max="194" width="8" style="798" customWidth="1"/>
    <col min="195" max="195" width="8.140625" style="798" customWidth="1"/>
    <col min="196" max="199" width="8" style="798" customWidth="1"/>
    <col min="200" max="200" width="23.85546875" style="798" customWidth="1"/>
    <col min="201" max="201" width="8" style="798" customWidth="1"/>
    <col min="202" max="202" width="8.5703125" style="798" customWidth="1"/>
    <col min="203" max="205" width="8" style="798" customWidth="1"/>
    <col min="206" max="206" width="8.7109375" style="798"/>
    <col min="207" max="207" width="8.42578125" style="798" customWidth="1"/>
    <col min="208" max="208" width="8" style="798" customWidth="1"/>
    <col min="209" max="209" width="8.5703125" style="798" customWidth="1"/>
    <col min="210" max="210" width="8" style="798" customWidth="1"/>
    <col min="211" max="211" width="23.85546875" style="798" customWidth="1"/>
    <col min="212" max="214" width="8" style="798" customWidth="1"/>
    <col min="215" max="215" width="0" style="798" hidden="1" customWidth="1"/>
    <col min="216" max="216" width="8" style="798" customWidth="1"/>
    <col min="217" max="217" width="8.140625" style="798" customWidth="1"/>
    <col min="218" max="218" width="23.85546875" style="798" customWidth="1"/>
    <col min="219" max="219" width="8.140625" style="798" customWidth="1"/>
    <col min="220" max="220" width="0" style="798" hidden="1" customWidth="1"/>
    <col min="221" max="221" width="8.140625" style="798" customWidth="1"/>
    <col min="222" max="222" width="8" style="798" customWidth="1"/>
    <col min="223" max="223" width="0" style="798" hidden="1" customWidth="1"/>
    <col min="224" max="224" width="8" style="798" customWidth="1"/>
    <col min="225" max="225" width="23.85546875" style="798" customWidth="1"/>
    <col min="226" max="226" width="8" style="798" bestFit="1" customWidth="1"/>
    <col min="227" max="227" width="11" style="798" bestFit="1" customWidth="1"/>
    <col min="228" max="228" width="15.7109375" style="798" bestFit="1" customWidth="1"/>
    <col min="229" max="229" width="8" style="798" customWidth="1"/>
    <col min="230" max="230" width="0" style="798" hidden="1" customWidth="1"/>
    <col min="231" max="232" width="9.7109375" style="798" customWidth="1"/>
    <col min="233" max="234" width="8.140625" style="798" customWidth="1"/>
    <col min="235" max="235" width="23.85546875" style="798" customWidth="1"/>
    <col min="236" max="237" width="8" style="798" customWidth="1"/>
    <col min="238" max="238" width="10.140625" style="798" customWidth="1"/>
    <col min="239" max="239" width="8" style="798" customWidth="1"/>
    <col min="240" max="240" width="0" style="798" hidden="1" customWidth="1"/>
    <col min="241" max="241" width="8" style="798" customWidth="1"/>
    <col min="242" max="242" width="12.7109375" style="798" customWidth="1"/>
    <col min="243" max="243" width="8.140625" style="798" customWidth="1"/>
    <col min="244" max="244" width="8" style="798" customWidth="1"/>
    <col min="245" max="245" width="30.140625" style="798" customWidth="1"/>
    <col min="246" max="248" width="8" style="798" customWidth="1"/>
    <col min="249" max="249" width="8.140625" style="798" customWidth="1"/>
    <col min="250" max="250" width="8" style="798" customWidth="1"/>
    <col min="251" max="251" width="8.7109375" style="798"/>
    <col min="252" max="252" width="27.7109375" style="798" customWidth="1"/>
    <col min="253" max="253" width="8.42578125" style="798" customWidth="1"/>
    <col min="254" max="255" width="8" style="798" customWidth="1"/>
    <col min="256" max="256" width="8.140625" style="798" customWidth="1"/>
    <col min="257" max="257" width="8" style="798" customWidth="1"/>
    <col min="258" max="258" width="0" style="798" hidden="1" customWidth="1"/>
    <col min="259" max="259" width="13.7109375" style="798" customWidth="1"/>
    <col min="260" max="410" width="8.7109375" style="798"/>
    <col min="411" max="411" width="4.7109375" style="798" customWidth="1"/>
    <col min="412" max="412" width="25.7109375" style="798" customWidth="1"/>
    <col min="413" max="413" width="0" style="798" hidden="1" customWidth="1"/>
    <col min="414" max="414" width="7.7109375" style="798" customWidth="1"/>
    <col min="415" max="415" width="8" style="798" customWidth="1"/>
    <col min="416" max="416" width="8.7109375" style="798"/>
    <col min="417" max="417" width="8" style="798" customWidth="1"/>
    <col min="418" max="418" width="0" style="798" hidden="1" customWidth="1"/>
    <col min="419" max="419" width="8" style="798" customWidth="1"/>
    <col min="420" max="420" width="8.7109375" style="798"/>
    <col min="421" max="421" width="26" style="798" customWidth="1"/>
    <col min="422" max="422" width="8.140625" style="798" customWidth="1"/>
    <col min="423" max="423" width="8" style="798" customWidth="1"/>
    <col min="424" max="424" width="7.7109375" style="798" customWidth="1"/>
    <col min="425" max="425" width="0" style="798" hidden="1" customWidth="1"/>
    <col min="426" max="427" width="8" style="798" customWidth="1"/>
    <col min="428" max="428" width="8.140625" style="798" customWidth="1"/>
    <col min="429" max="429" width="8" style="798" customWidth="1"/>
    <col min="430" max="430" width="0" style="798" hidden="1" customWidth="1"/>
    <col min="431" max="431" width="26" style="798" customWidth="1"/>
    <col min="432" max="434" width="8" style="798" customWidth="1"/>
    <col min="435" max="435" width="15.7109375" style="798" bestFit="1" customWidth="1"/>
    <col min="436" max="436" width="8" style="798" customWidth="1"/>
    <col min="437" max="437" width="0" style="798" hidden="1" customWidth="1"/>
    <col min="438" max="438" width="8" style="798" customWidth="1"/>
    <col min="439" max="439" width="23.85546875" style="798" customWidth="1"/>
    <col min="440" max="445" width="8" style="798" customWidth="1"/>
    <col min="446" max="446" width="8.140625" style="798" customWidth="1"/>
    <col min="447" max="447" width="23.85546875" style="798" customWidth="1"/>
    <col min="448" max="448" width="8" style="798" customWidth="1"/>
    <col min="449" max="449" width="8.5703125" style="798" customWidth="1"/>
    <col min="450" max="450" width="8" style="798" customWidth="1"/>
    <col min="451" max="451" width="8.140625" style="798" customWidth="1"/>
    <col min="452" max="455" width="8" style="798" customWidth="1"/>
    <col min="456" max="456" width="23.85546875" style="798" customWidth="1"/>
    <col min="457" max="457" width="8" style="798" customWidth="1"/>
    <col min="458" max="458" width="8.5703125" style="798" customWidth="1"/>
    <col min="459" max="461" width="8" style="798" customWidth="1"/>
    <col min="462" max="462" width="8.7109375" style="798"/>
    <col min="463" max="463" width="8.42578125" style="798" customWidth="1"/>
    <col min="464" max="464" width="8" style="798" customWidth="1"/>
    <col min="465" max="465" width="8.5703125" style="798" customWidth="1"/>
    <col min="466" max="466" width="8" style="798" customWidth="1"/>
    <col min="467" max="467" width="23.85546875" style="798" customWidth="1"/>
    <col min="468" max="470" width="8" style="798" customWidth="1"/>
    <col min="471" max="471" width="0" style="798" hidden="1" customWidth="1"/>
    <col min="472" max="472" width="8" style="798" customWidth="1"/>
    <col min="473" max="473" width="8.140625" style="798" customWidth="1"/>
    <col min="474" max="474" width="23.85546875" style="798" customWidth="1"/>
    <col min="475" max="475" width="8.140625" style="798" customWidth="1"/>
    <col min="476" max="476" width="0" style="798" hidden="1" customWidth="1"/>
    <col min="477" max="477" width="8.140625" style="798" customWidth="1"/>
    <col min="478" max="478" width="8" style="798" customWidth="1"/>
    <col min="479" max="479" width="0" style="798" hidden="1" customWidth="1"/>
    <col min="480" max="480" width="8" style="798" customWidth="1"/>
    <col min="481" max="481" width="23.85546875" style="798" customWidth="1"/>
    <col min="482" max="482" width="8" style="798" bestFit="1" customWidth="1"/>
    <col min="483" max="483" width="11" style="798" bestFit="1" customWidth="1"/>
    <col min="484" max="484" width="15.7109375" style="798" bestFit="1" customWidth="1"/>
    <col min="485" max="485" width="8" style="798" customWidth="1"/>
    <col min="486" max="486" width="0" style="798" hidden="1" customWidth="1"/>
    <col min="487" max="488" width="9.7109375" style="798" customWidth="1"/>
    <col min="489" max="490" width="8.140625" style="798" customWidth="1"/>
    <col min="491" max="491" width="23.85546875" style="798" customWidth="1"/>
    <col min="492" max="493" width="8" style="798" customWidth="1"/>
    <col min="494" max="494" width="10.140625" style="798" customWidth="1"/>
    <col min="495" max="495" width="8" style="798" customWidth="1"/>
    <col min="496" max="496" width="0" style="798" hidden="1" customWidth="1"/>
    <col min="497" max="497" width="8" style="798" customWidth="1"/>
    <col min="498" max="498" width="12.7109375" style="798" customWidth="1"/>
    <col min="499" max="499" width="8.140625" style="798" customWidth="1"/>
    <col min="500" max="500" width="8" style="798" customWidth="1"/>
    <col min="501" max="501" width="30.140625" style="798" customWidth="1"/>
    <col min="502" max="504" width="8" style="798" customWidth="1"/>
    <col min="505" max="505" width="8.140625" style="798" customWidth="1"/>
    <col min="506" max="506" width="8" style="798" customWidth="1"/>
    <col min="507" max="507" width="8.7109375" style="798"/>
    <col min="508" max="508" width="27.7109375" style="798" customWidth="1"/>
    <col min="509" max="509" width="8.42578125" style="798" customWidth="1"/>
    <col min="510" max="511" width="8" style="798" customWidth="1"/>
    <col min="512" max="512" width="8.140625" style="798" customWidth="1"/>
    <col min="513" max="513" width="8" style="798" customWidth="1"/>
    <col min="514" max="514" width="0" style="798" hidden="1" customWidth="1"/>
    <col min="515" max="515" width="13.7109375" style="798" customWidth="1"/>
    <col min="516" max="666" width="8.7109375" style="798"/>
    <col min="667" max="667" width="4.7109375" style="798" customWidth="1"/>
    <col min="668" max="668" width="25.7109375" style="798" customWidth="1"/>
    <col min="669" max="669" width="0" style="798" hidden="1" customWidth="1"/>
    <col min="670" max="670" width="7.7109375" style="798" customWidth="1"/>
    <col min="671" max="671" width="8" style="798" customWidth="1"/>
    <col min="672" max="672" width="8.7109375" style="798"/>
    <col min="673" max="673" width="8" style="798" customWidth="1"/>
    <col min="674" max="674" width="0" style="798" hidden="1" customWidth="1"/>
    <col min="675" max="675" width="8" style="798" customWidth="1"/>
    <col min="676" max="676" width="8.7109375" style="798"/>
    <col min="677" max="677" width="26" style="798" customWidth="1"/>
    <col min="678" max="678" width="8.140625" style="798" customWidth="1"/>
    <col min="679" max="679" width="8" style="798" customWidth="1"/>
    <col min="680" max="680" width="7.7109375" style="798" customWidth="1"/>
    <col min="681" max="681" width="0" style="798" hidden="1" customWidth="1"/>
    <col min="682" max="683" width="8" style="798" customWidth="1"/>
    <col min="684" max="684" width="8.140625" style="798" customWidth="1"/>
    <col min="685" max="685" width="8" style="798" customWidth="1"/>
    <col min="686" max="686" width="0" style="798" hidden="1" customWidth="1"/>
    <col min="687" max="687" width="26" style="798" customWidth="1"/>
    <col min="688" max="690" width="8" style="798" customWidth="1"/>
    <col min="691" max="691" width="15.7109375" style="798" bestFit="1" customWidth="1"/>
    <col min="692" max="692" width="8" style="798" customWidth="1"/>
    <col min="693" max="693" width="0" style="798" hidden="1" customWidth="1"/>
    <col min="694" max="694" width="8" style="798" customWidth="1"/>
    <col min="695" max="695" width="23.85546875" style="798" customWidth="1"/>
    <col min="696" max="701" width="8" style="798" customWidth="1"/>
    <col min="702" max="702" width="8.140625" style="798" customWidth="1"/>
    <col min="703" max="703" width="23.85546875" style="798" customWidth="1"/>
    <col min="704" max="704" width="8" style="798" customWidth="1"/>
    <col min="705" max="705" width="8.5703125" style="798" customWidth="1"/>
    <col min="706" max="706" width="8" style="798" customWidth="1"/>
    <col min="707" max="707" width="8.140625" style="798" customWidth="1"/>
    <col min="708" max="711" width="8" style="798" customWidth="1"/>
    <col min="712" max="712" width="23.85546875" style="798" customWidth="1"/>
    <col min="713" max="713" width="8" style="798" customWidth="1"/>
    <col min="714" max="714" width="8.5703125" style="798" customWidth="1"/>
    <col min="715" max="717" width="8" style="798" customWidth="1"/>
    <col min="718" max="718" width="8.7109375" style="798"/>
    <col min="719" max="719" width="8.42578125" style="798" customWidth="1"/>
    <col min="720" max="720" width="8" style="798" customWidth="1"/>
    <col min="721" max="721" width="8.5703125" style="798" customWidth="1"/>
    <col min="722" max="722" width="8" style="798" customWidth="1"/>
    <col min="723" max="723" width="23.85546875" style="798" customWidth="1"/>
    <col min="724" max="726" width="8" style="798" customWidth="1"/>
    <col min="727" max="727" width="0" style="798" hidden="1" customWidth="1"/>
    <col min="728" max="728" width="8" style="798" customWidth="1"/>
    <col min="729" max="729" width="8.140625" style="798" customWidth="1"/>
    <col min="730" max="730" width="23.85546875" style="798" customWidth="1"/>
    <col min="731" max="731" width="8.140625" style="798" customWidth="1"/>
    <col min="732" max="732" width="0" style="798" hidden="1" customWidth="1"/>
    <col min="733" max="733" width="8.140625" style="798" customWidth="1"/>
    <col min="734" max="734" width="8" style="798" customWidth="1"/>
    <col min="735" max="735" width="0" style="798" hidden="1" customWidth="1"/>
    <col min="736" max="736" width="8" style="798" customWidth="1"/>
    <col min="737" max="737" width="23.85546875" style="798" customWidth="1"/>
    <col min="738" max="738" width="8" style="798" bestFit="1" customWidth="1"/>
    <col min="739" max="739" width="11" style="798" bestFit="1" customWidth="1"/>
    <col min="740" max="740" width="15.7109375" style="798" bestFit="1" customWidth="1"/>
    <col min="741" max="741" width="8" style="798" customWidth="1"/>
    <col min="742" max="742" width="0" style="798" hidden="1" customWidth="1"/>
    <col min="743" max="744" width="9.7109375" style="798" customWidth="1"/>
    <col min="745" max="746" width="8.140625" style="798" customWidth="1"/>
    <col min="747" max="747" width="23.85546875" style="798" customWidth="1"/>
    <col min="748" max="749" width="8" style="798" customWidth="1"/>
    <col min="750" max="750" width="10.140625" style="798" customWidth="1"/>
    <col min="751" max="751" width="8" style="798" customWidth="1"/>
    <col min="752" max="752" width="0" style="798" hidden="1" customWidth="1"/>
    <col min="753" max="753" width="8" style="798" customWidth="1"/>
    <col min="754" max="754" width="12.7109375" style="798" customWidth="1"/>
    <col min="755" max="755" width="8.140625" style="798" customWidth="1"/>
    <col min="756" max="756" width="8" style="798" customWidth="1"/>
    <col min="757" max="757" width="30.140625" style="798" customWidth="1"/>
    <col min="758" max="760" width="8" style="798" customWidth="1"/>
    <col min="761" max="761" width="8.140625" style="798" customWidth="1"/>
    <col min="762" max="762" width="8" style="798" customWidth="1"/>
    <col min="763" max="763" width="8.7109375" style="798"/>
    <col min="764" max="764" width="27.7109375" style="798" customWidth="1"/>
    <col min="765" max="765" width="8.42578125" style="798" customWidth="1"/>
    <col min="766" max="767" width="8" style="798" customWidth="1"/>
    <col min="768" max="768" width="8.140625" style="798" customWidth="1"/>
    <col min="769" max="769" width="8" style="798" customWidth="1"/>
    <col min="770" max="770" width="0" style="798" hidden="1" customWidth="1"/>
    <col min="771" max="771" width="13.7109375" style="798" customWidth="1"/>
    <col min="772" max="922" width="8.7109375" style="798"/>
    <col min="923" max="923" width="4.7109375" style="798" customWidth="1"/>
    <col min="924" max="924" width="25.7109375" style="798" customWidth="1"/>
    <col min="925" max="925" width="0" style="798" hidden="1" customWidth="1"/>
    <col min="926" max="926" width="7.7109375" style="798" customWidth="1"/>
    <col min="927" max="927" width="8" style="798" customWidth="1"/>
    <col min="928" max="928" width="8.7109375" style="798"/>
    <col min="929" max="929" width="8" style="798" customWidth="1"/>
    <col min="930" max="930" width="0" style="798" hidden="1" customWidth="1"/>
    <col min="931" max="931" width="8" style="798" customWidth="1"/>
    <col min="932" max="932" width="8.7109375" style="798"/>
    <col min="933" max="933" width="26" style="798" customWidth="1"/>
    <col min="934" max="934" width="8.140625" style="798" customWidth="1"/>
    <col min="935" max="935" width="8" style="798" customWidth="1"/>
    <col min="936" max="936" width="7.7109375" style="798" customWidth="1"/>
    <col min="937" max="937" width="0" style="798" hidden="1" customWidth="1"/>
    <col min="938" max="939" width="8" style="798" customWidth="1"/>
    <col min="940" max="940" width="8.140625" style="798" customWidth="1"/>
    <col min="941" max="941" width="8" style="798" customWidth="1"/>
    <col min="942" max="942" width="0" style="798" hidden="1" customWidth="1"/>
    <col min="943" max="943" width="26" style="798" customWidth="1"/>
    <col min="944" max="946" width="8" style="798" customWidth="1"/>
    <col min="947" max="947" width="15.7109375" style="798" bestFit="1" customWidth="1"/>
    <col min="948" max="948" width="8" style="798" customWidth="1"/>
    <col min="949" max="949" width="0" style="798" hidden="1" customWidth="1"/>
    <col min="950" max="950" width="8" style="798" customWidth="1"/>
    <col min="951" max="951" width="23.85546875" style="798" customWidth="1"/>
    <col min="952" max="957" width="8" style="798" customWidth="1"/>
    <col min="958" max="958" width="8.140625" style="798" customWidth="1"/>
    <col min="959" max="959" width="23.85546875" style="798" customWidth="1"/>
    <col min="960" max="960" width="8" style="798" customWidth="1"/>
    <col min="961" max="961" width="8.5703125" style="798" customWidth="1"/>
    <col min="962" max="962" width="8" style="798" customWidth="1"/>
    <col min="963" max="963" width="8.140625" style="798" customWidth="1"/>
    <col min="964" max="967" width="8" style="798" customWidth="1"/>
    <col min="968" max="968" width="23.85546875" style="798" customWidth="1"/>
    <col min="969" max="969" width="8" style="798" customWidth="1"/>
    <col min="970" max="970" width="8.5703125" style="798" customWidth="1"/>
    <col min="971" max="973" width="8" style="798" customWidth="1"/>
    <col min="974" max="974" width="8.7109375" style="798"/>
    <col min="975" max="975" width="8.42578125" style="798" customWidth="1"/>
    <col min="976" max="976" width="8" style="798" customWidth="1"/>
    <col min="977" max="977" width="8.5703125" style="798" customWidth="1"/>
    <col min="978" max="978" width="8" style="798" customWidth="1"/>
    <col min="979" max="979" width="23.85546875" style="798" customWidth="1"/>
    <col min="980" max="982" width="8" style="798" customWidth="1"/>
    <col min="983" max="983" width="0" style="798" hidden="1" customWidth="1"/>
    <col min="984" max="984" width="8" style="798" customWidth="1"/>
    <col min="985" max="985" width="8.140625" style="798" customWidth="1"/>
    <col min="986" max="986" width="23.85546875" style="798" customWidth="1"/>
    <col min="987" max="987" width="8.140625" style="798" customWidth="1"/>
    <col min="988" max="988" width="0" style="798" hidden="1" customWidth="1"/>
    <col min="989" max="989" width="8.140625" style="798" customWidth="1"/>
    <col min="990" max="990" width="8" style="798" customWidth="1"/>
    <col min="991" max="991" width="0" style="798" hidden="1" customWidth="1"/>
    <col min="992" max="992" width="8" style="798" customWidth="1"/>
    <col min="993" max="993" width="23.85546875" style="798" customWidth="1"/>
    <col min="994" max="994" width="8" style="798" bestFit="1" customWidth="1"/>
    <col min="995" max="995" width="11" style="798" bestFit="1" customWidth="1"/>
    <col min="996" max="996" width="15.7109375" style="798" bestFit="1" customWidth="1"/>
    <col min="997" max="997" width="8" style="798" customWidth="1"/>
    <col min="998" max="998" width="0" style="798" hidden="1" customWidth="1"/>
    <col min="999" max="1000" width="9.7109375" style="798" customWidth="1"/>
    <col min="1001" max="1002" width="8.140625" style="798" customWidth="1"/>
    <col min="1003" max="1003" width="23.85546875" style="798" customWidth="1"/>
    <col min="1004" max="1005" width="8" style="798" customWidth="1"/>
    <col min="1006" max="1006" width="10.140625" style="798" customWidth="1"/>
    <col min="1007" max="1007" width="8" style="798" customWidth="1"/>
    <col min="1008" max="1008" width="0" style="798" hidden="1" customWidth="1"/>
    <col min="1009" max="1009" width="8" style="798" customWidth="1"/>
    <col min="1010" max="1010" width="12.7109375" style="798" customWidth="1"/>
    <col min="1011" max="1011" width="8.140625" style="798" customWidth="1"/>
    <col min="1012" max="1012" width="8" style="798" customWidth="1"/>
    <col min="1013" max="1013" width="30.140625" style="798" customWidth="1"/>
    <col min="1014" max="1016" width="8" style="798" customWidth="1"/>
    <col min="1017" max="1017" width="8.140625" style="798" customWidth="1"/>
    <col min="1018" max="1018" width="8" style="798" customWidth="1"/>
    <col min="1019" max="1019" width="8.7109375" style="798"/>
    <col min="1020" max="1020" width="27.7109375" style="798" customWidth="1"/>
    <col min="1021" max="1021" width="8.42578125" style="798" customWidth="1"/>
    <col min="1022" max="1023" width="8" style="798" customWidth="1"/>
    <col min="1024" max="1024" width="8.140625" style="798" customWidth="1"/>
    <col min="1025" max="1025" width="8" style="798" customWidth="1"/>
    <col min="1026" max="1026" width="0" style="798" hidden="1" customWidth="1"/>
    <col min="1027" max="1027" width="13.7109375" style="798" customWidth="1"/>
    <col min="1028" max="1178" width="8.7109375" style="798"/>
    <col min="1179" max="1179" width="4.7109375" style="798" customWidth="1"/>
    <col min="1180" max="1180" width="25.7109375" style="798" customWidth="1"/>
    <col min="1181" max="1181" width="0" style="798" hidden="1" customWidth="1"/>
    <col min="1182" max="1182" width="7.7109375" style="798" customWidth="1"/>
    <col min="1183" max="1183" width="8" style="798" customWidth="1"/>
    <col min="1184" max="1184" width="8.7109375" style="798"/>
    <col min="1185" max="1185" width="8" style="798" customWidth="1"/>
    <col min="1186" max="1186" width="0" style="798" hidden="1" customWidth="1"/>
    <col min="1187" max="1187" width="8" style="798" customWidth="1"/>
    <col min="1188" max="1188" width="8.7109375" style="798"/>
    <col min="1189" max="1189" width="26" style="798" customWidth="1"/>
    <col min="1190" max="1190" width="8.140625" style="798" customWidth="1"/>
    <col min="1191" max="1191" width="8" style="798" customWidth="1"/>
    <col min="1192" max="1192" width="7.7109375" style="798" customWidth="1"/>
    <col min="1193" max="1193" width="0" style="798" hidden="1" customWidth="1"/>
    <col min="1194" max="1195" width="8" style="798" customWidth="1"/>
    <col min="1196" max="1196" width="8.140625" style="798" customWidth="1"/>
    <col min="1197" max="1197" width="8" style="798" customWidth="1"/>
    <col min="1198" max="1198" width="0" style="798" hidden="1" customWidth="1"/>
    <col min="1199" max="1199" width="26" style="798" customWidth="1"/>
    <col min="1200" max="1202" width="8" style="798" customWidth="1"/>
    <col min="1203" max="1203" width="15.7109375" style="798" bestFit="1" customWidth="1"/>
    <col min="1204" max="1204" width="8" style="798" customWidth="1"/>
    <col min="1205" max="1205" width="0" style="798" hidden="1" customWidth="1"/>
    <col min="1206" max="1206" width="8" style="798" customWidth="1"/>
    <col min="1207" max="1207" width="23.85546875" style="798" customWidth="1"/>
    <col min="1208" max="1213" width="8" style="798" customWidth="1"/>
    <col min="1214" max="1214" width="8.140625" style="798" customWidth="1"/>
    <col min="1215" max="1215" width="23.85546875" style="798" customWidth="1"/>
    <col min="1216" max="1216" width="8" style="798" customWidth="1"/>
    <col min="1217" max="1217" width="8.5703125" style="798" customWidth="1"/>
    <col min="1218" max="1218" width="8" style="798" customWidth="1"/>
    <col min="1219" max="1219" width="8.140625" style="798" customWidth="1"/>
    <col min="1220" max="1223" width="8" style="798" customWidth="1"/>
    <col min="1224" max="1224" width="23.85546875" style="798" customWidth="1"/>
    <col min="1225" max="1225" width="8" style="798" customWidth="1"/>
    <col min="1226" max="1226" width="8.5703125" style="798" customWidth="1"/>
    <col min="1227" max="1229" width="8" style="798" customWidth="1"/>
    <col min="1230" max="1230" width="8.7109375" style="798"/>
    <col min="1231" max="1231" width="8.42578125" style="798" customWidth="1"/>
    <col min="1232" max="1232" width="8" style="798" customWidth="1"/>
    <col min="1233" max="1233" width="8.5703125" style="798" customWidth="1"/>
    <col min="1234" max="1234" width="8" style="798" customWidth="1"/>
    <col min="1235" max="1235" width="23.85546875" style="798" customWidth="1"/>
    <col min="1236" max="1238" width="8" style="798" customWidth="1"/>
    <col min="1239" max="1239" width="0" style="798" hidden="1" customWidth="1"/>
    <col min="1240" max="1240" width="8" style="798" customWidth="1"/>
    <col min="1241" max="1241" width="8.140625" style="798" customWidth="1"/>
    <col min="1242" max="1242" width="23.85546875" style="798" customWidth="1"/>
    <col min="1243" max="1243" width="8.140625" style="798" customWidth="1"/>
    <col min="1244" max="1244" width="0" style="798" hidden="1" customWidth="1"/>
    <col min="1245" max="1245" width="8.140625" style="798" customWidth="1"/>
    <col min="1246" max="1246" width="8" style="798" customWidth="1"/>
    <col min="1247" max="1247" width="0" style="798" hidden="1" customWidth="1"/>
    <col min="1248" max="1248" width="8" style="798" customWidth="1"/>
    <col min="1249" max="1249" width="23.85546875" style="798" customWidth="1"/>
    <col min="1250" max="1250" width="8" style="798" bestFit="1" customWidth="1"/>
    <col min="1251" max="1251" width="11" style="798" bestFit="1" customWidth="1"/>
    <col min="1252" max="1252" width="15.7109375" style="798" bestFit="1" customWidth="1"/>
    <col min="1253" max="1253" width="8" style="798" customWidth="1"/>
    <col min="1254" max="1254" width="0" style="798" hidden="1" customWidth="1"/>
    <col min="1255" max="1256" width="9.7109375" style="798" customWidth="1"/>
    <col min="1257" max="1258" width="8.140625" style="798" customWidth="1"/>
    <col min="1259" max="1259" width="23.85546875" style="798" customWidth="1"/>
    <col min="1260" max="1261" width="8" style="798" customWidth="1"/>
    <col min="1262" max="1262" width="10.140625" style="798" customWidth="1"/>
    <col min="1263" max="1263" width="8" style="798" customWidth="1"/>
    <col min="1264" max="1264" width="0" style="798" hidden="1" customWidth="1"/>
    <col min="1265" max="1265" width="8" style="798" customWidth="1"/>
    <col min="1266" max="1266" width="12.7109375" style="798" customWidth="1"/>
    <col min="1267" max="1267" width="8.140625" style="798" customWidth="1"/>
    <col min="1268" max="1268" width="8" style="798" customWidth="1"/>
    <col min="1269" max="1269" width="30.140625" style="798" customWidth="1"/>
    <col min="1270" max="1272" width="8" style="798" customWidth="1"/>
    <col min="1273" max="1273" width="8.140625" style="798" customWidth="1"/>
    <col min="1274" max="1274" width="8" style="798" customWidth="1"/>
    <col min="1275" max="1275" width="8.7109375" style="798"/>
    <col min="1276" max="1276" width="27.7109375" style="798" customWidth="1"/>
    <col min="1277" max="1277" width="8.42578125" style="798" customWidth="1"/>
    <col min="1278" max="1279" width="8" style="798" customWidth="1"/>
    <col min="1280" max="1280" width="8.140625" style="798" customWidth="1"/>
    <col min="1281" max="1281" width="8" style="798" customWidth="1"/>
    <col min="1282" max="1282" width="0" style="798" hidden="1" customWidth="1"/>
    <col min="1283" max="1283" width="13.7109375" style="798" customWidth="1"/>
    <col min="1284" max="1434" width="8.7109375" style="798"/>
    <col min="1435" max="1435" width="4.7109375" style="798" customWidth="1"/>
    <col min="1436" max="1436" width="25.7109375" style="798" customWidth="1"/>
    <col min="1437" max="1437" width="0" style="798" hidden="1" customWidth="1"/>
    <col min="1438" max="1438" width="7.7109375" style="798" customWidth="1"/>
    <col min="1439" max="1439" width="8" style="798" customWidth="1"/>
    <col min="1440" max="1440" width="8.7109375" style="798"/>
    <col min="1441" max="1441" width="8" style="798" customWidth="1"/>
    <col min="1442" max="1442" width="0" style="798" hidden="1" customWidth="1"/>
    <col min="1443" max="1443" width="8" style="798" customWidth="1"/>
    <col min="1444" max="1444" width="8.7109375" style="798"/>
    <col min="1445" max="1445" width="26" style="798" customWidth="1"/>
    <col min="1446" max="1446" width="8.140625" style="798" customWidth="1"/>
    <col min="1447" max="1447" width="8" style="798" customWidth="1"/>
    <col min="1448" max="1448" width="7.7109375" style="798" customWidth="1"/>
    <col min="1449" max="1449" width="0" style="798" hidden="1" customWidth="1"/>
    <col min="1450" max="1451" width="8" style="798" customWidth="1"/>
    <col min="1452" max="1452" width="8.140625" style="798" customWidth="1"/>
    <col min="1453" max="1453" width="8" style="798" customWidth="1"/>
    <col min="1454" max="1454" width="0" style="798" hidden="1" customWidth="1"/>
    <col min="1455" max="1455" width="26" style="798" customWidth="1"/>
    <col min="1456" max="1458" width="8" style="798" customWidth="1"/>
    <col min="1459" max="1459" width="15.7109375" style="798" bestFit="1" customWidth="1"/>
    <col min="1460" max="1460" width="8" style="798" customWidth="1"/>
    <col min="1461" max="1461" width="0" style="798" hidden="1" customWidth="1"/>
    <col min="1462" max="1462" width="8" style="798" customWidth="1"/>
    <col min="1463" max="1463" width="23.85546875" style="798" customWidth="1"/>
    <col min="1464" max="1469" width="8" style="798" customWidth="1"/>
    <col min="1470" max="1470" width="8.140625" style="798" customWidth="1"/>
    <col min="1471" max="1471" width="23.85546875" style="798" customWidth="1"/>
    <col min="1472" max="1472" width="8" style="798" customWidth="1"/>
    <col min="1473" max="1473" width="8.5703125" style="798" customWidth="1"/>
    <col min="1474" max="1474" width="8" style="798" customWidth="1"/>
    <col min="1475" max="1475" width="8.140625" style="798" customWidth="1"/>
    <col min="1476" max="1479" width="8" style="798" customWidth="1"/>
    <col min="1480" max="1480" width="23.85546875" style="798" customWidth="1"/>
    <col min="1481" max="1481" width="8" style="798" customWidth="1"/>
    <col min="1482" max="1482" width="8.5703125" style="798" customWidth="1"/>
    <col min="1483" max="1485" width="8" style="798" customWidth="1"/>
    <col min="1486" max="1486" width="8.7109375" style="798"/>
    <col min="1487" max="1487" width="8.42578125" style="798" customWidth="1"/>
    <col min="1488" max="1488" width="8" style="798" customWidth="1"/>
    <col min="1489" max="1489" width="8.5703125" style="798" customWidth="1"/>
    <col min="1490" max="1490" width="8" style="798" customWidth="1"/>
    <col min="1491" max="1491" width="23.85546875" style="798" customWidth="1"/>
    <col min="1492" max="1494" width="8" style="798" customWidth="1"/>
    <col min="1495" max="1495" width="0" style="798" hidden="1" customWidth="1"/>
    <col min="1496" max="1496" width="8" style="798" customWidth="1"/>
    <col min="1497" max="1497" width="8.140625" style="798" customWidth="1"/>
    <col min="1498" max="1498" width="23.85546875" style="798" customWidth="1"/>
    <col min="1499" max="1499" width="8.140625" style="798" customWidth="1"/>
    <col min="1500" max="1500" width="0" style="798" hidden="1" customWidth="1"/>
    <col min="1501" max="1501" width="8.140625" style="798" customWidth="1"/>
    <col min="1502" max="1502" width="8" style="798" customWidth="1"/>
    <col min="1503" max="1503" width="0" style="798" hidden="1" customWidth="1"/>
    <col min="1504" max="1504" width="8" style="798" customWidth="1"/>
    <col min="1505" max="1505" width="23.85546875" style="798" customWidth="1"/>
    <col min="1506" max="1506" width="8" style="798" bestFit="1" customWidth="1"/>
    <col min="1507" max="1507" width="11" style="798" bestFit="1" customWidth="1"/>
    <col min="1508" max="1508" width="15.7109375" style="798" bestFit="1" customWidth="1"/>
    <col min="1509" max="1509" width="8" style="798" customWidth="1"/>
    <col min="1510" max="1510" width="0" style="798" hidden="1" customWidth="1"/>
    <col min="1511" max="1512" width="9.7109375" style="798" customWidth="1"/>
    <col min="1513" max="1514" width="8.140625" style="798" customWidth="1"/>
    <col min="1515" max="1515" width="23.85546875" style="798" customWidth="1"/>
    <col min="1516" max="1517" width="8" style="798" customWidth="1"/>
    <col min="1518" max="1518" width="10.140625" style="798" customWidth="1"/>
    <col min="1519" max="1519" width="8" style="798" customWidth="1"/>
    <col min="1520" max="1520" width="0" style="798" hidden="1" customWidth="1"/>
    <col min="1521" max="1521" width="8" style="798" customWidth="1"/>
    <col min="1522" max="1522" width="12.7109375" style="798" customWidth="1"/>
    <col min="1523" max="1523" width="8.140625" style="798" customWidth="1"/>
    <col min="1524" max="1524" width="8" style="798" customWidth="1"/>
    <col min="1525" max="1525" width="30.140625" style="798" customWidth="1"/>
    <col min="1526" max="1528" width="8" style="798" customWidth="1"/>
    <col min="1529" max="1529" width="8.140625" style="798" customWidth="1"/>
    <col min="1530" max="1530" width="8" style="798" customWidth="1"/>
    <col min="1531" max="1531" width="8.7109375" style="798"/>
    <col min="1532" max="1532" width="27.7109375" style="798" customWidth="1"/>
    <col min="1533" max="1533" width="8.42578125" style="798" customWidth="1"/>
    <col min="1534" max="1535" width="8" style="798" customWidth="1"/>
    <col min="1536" max="1536" width="8.140625" style="798" customWidth="1"/>
    <col min="1537" max="1537" width="8" style="798" customWidth="1"/>
    <col min="1538" max="1538" width="0" style="798" hidden="1" customWidth="1"/>
    <col min="1539" max="1539" width="13.7109375" style="798" customWidth="1"/>
    <col min="1540" max="1690" width="8.7109375" style="798"/>
    <col min="1691" max="1691" width="4.7109375" style="798" customWidth="1"/>
    <col min="1692" max="1692" width="25.7109375" style="798" customWidth="1"/>
    <col min="1693" max="1693" width="0" style="798" hidden="1" customWidth="1"/>
    <col min="1694" max="1694" width="7.7109375" style="798" customWidth="1"/>
    <col min="1695" max="1695" width="8" style="798" customWidth="1"/>
    <col min="1696" max="1696" width="8.7109375" style="798"/>
    <col min="1697" max="1697" width="8" style="798" customWidth="1"/>
    <col min="1698" max="1698" width="0" style="798" hidden="1" customWidth="1"/>
    <col min="1699" max="1699" width="8" style="798" customWidth="1"/>
    <col min="1700" max="1700" width="8.7109375" style="798"/>
    <col min="1701" max="1701" width="26" style="798" customWidth="1"/>
    <col min="1702" max="1702" width="8.140625" style="798" customWidth="1"/>
    <col min="1703" max="1703" width="8" style="798" customWidth="1"/>
    <col min="1704" max="1704" width="7.7109375" style="798" customWidth="1"/>
    <col min="1705" max="1705" width="0" style="798" hidden="1" customWidth="1"/>
    <col min="1706" max="1707" width="8" style="798" customWidth="1"/>
    <col min="1708" max="1708" width="8.140625" style="798" customWidth="1"/>
    <col min="1709" max="1709" width="8" style="798" customWidth="1"/>
    <col min="1710" max="1710" width="0" style="798" hidden="1" customWidth="1"/>
    <col min="1711" max="1711" width="26" style="798" customWidth="1"/>
    <col min="1712" max="1714" width="8" style="798" customWidth="1"/>
    <col min="1715" max="1715" width="15.7109375" style="798" bestFit="1" customWidth="1"/>
    <col min="1716" max="1716" width="8" style="798" customWidth="1"/>
    <col min="1717" max="1717" width="0" style="798" hidden="1" customWidth="1"/>
    <col min="1718" max="1718" width="8" style="798" customWidth="1"/>
    <col min="1719" max="1719" width="23.85546875" style="798" customWidth="1"/>
    <col min="1720" max="1725" width="8" style="798" customWidth="1"/>
    <col min="1726" max="1726" width="8.140625" style="798" customWidth="1"/>
    <col min="1727" max="1727" width="23.85546875" style="798" customWidth="1"/>
    <col min="1728" max="1728" width="8" style="798" customWidth="1"/>
    <col min="1729" max="1729" width="8.5703125" style="798" customWidth="1"/>
    <col min="1730" max="1730" width="8" style="798" customWidth="1"/>
    <col min="1731" max="1731" width="8.140625" style="798" customWidth="1"/>
    <col min="1732" max="1735" width="8" style="798" customWidth="1"/>
    <col min="1736" max="1736" width="23.85546875" style="798" customWidth="1"/>
    <col min="1737" max="1737" width="8" style="798" customWidth="1"/>
    <col min="1738" max="1738" width="8.5703125" style="798" customWidth="1"/>
    <col min="1739" max="1741" width="8" style="798" customWidth="1"/>
    <col min="1742" max="1742" width="8.7109375" style="798"/>
    <col min="1743" max="1743" width="8.42578125" style="798" customWidth="1"/>
    <col min="1744" max="1744" width="8" style="798" customWidth="1"/>
    <col min="1745" max="1745" width="8.5703125" style="798" customWidth="1"/>
    <col min="1746" max="1746" width="8" style="798" customWidth="1"/>
    <col min="1747" max="1747" width="23.85546875" style="798" customWidth="1"/>
    <col min="1748" max="1750" width="8" style="798" customWidth="1"/>
    <col min="1751" max="1751" width="0" style="798" hidden="1" customWidth="1"/>
    <col min="1752" max="1752" width="8" style="798" customWidth="1"/>
    <col min="1753" max="1753" width="8.140625" style="798" customWidth="1"/>
    <col min="1754" max="1754" width="23.85546875" style="798" customWidth="1"/>
    <col min="1755" max="1755" width="8.140625" style="798" customWidth="1"/>
    <col min="1756" max="1756" width="0" style="798" hidden="1" customWidth="1"/>
    <col min="1757" max="1757" width="8.140625" style="798" customWidth="1"/>
    <col min="1758" max="1758" width="8" style="798" customWidth="1"/>
    <col min="1759" max="1759" width="0" style="798" hidden="1" customWidth="1"/>
    <col min="1760" max="1760" width="8" style="798" customWidth="1"/>
    <col min="1761" max="1761" width="23.85546875" style="798" customWidth="1"/>
    <col min="1762" max="1762" width="8" style="798" bestFit="1" customWidth="1"/>
    <col min="1763" max="1763" width="11" style="798" bestFit="1" customWidth="1"/>
    <col min="1764" max="1764" width="15.7109375" style="798" bestFit="1" customWidth="1"/>
    <col min="1765" max="1765" width="8" style="798" customWidth="1"/>
    <col min="1766" max="1766" width="0" style="798" hidden="1" customWidth="1"/>
    <col min="1767" max="1768" width="9.7109375" style="798" customWidth="1"/>
    <col min="1769" max="1770" width="8.140625" style="798" customWidth="1"/>
    <col min="1771" max="1771" width="23.85546875" style="798" customWidth="1"/>
    <col min="1772" max="1773" width="8" style="798" customWidth="1"/>
    <col min="1774" max="1774" width="10.140625" style="798" customWidth="1"/>
    <col min="1775" max="1775" width="8" style="798" customWidth="1"/>
    <col min="1776" max="1776" width="0" style="798" hidden="1" customWidth="1"/>
    <col min="1777" max="1777" width="8" style="798" customWidth="1"/>
    <col min="1778" max="1778" width="12.7109375" style="798" customWidth="1"/>
    <col min="1779" max="1779" width="8.140625" style="798" customWidth="1"/>
    <col min="1780" max="1780" width="8" style="798" customWidth="1"/>
    <col min="1781" max="1781" width="30.140625" style="798" customWidth="1"/>
    <col min="1782" max="1784" width="8" style="798" customWidth="1"/>
    <col min="1785" max="1785" width="8.140625" style="798" customWidth="1"/>
    <col min="1786" max="1786" width="8" style="798" customWidth="1"/>
    <col min="1787" max="1787" width="8.7109375" style="798"/>
    <col min="1788" max="1788" width="27.7109375" style="798" customWidth="1"/>
    <col min="1789" max="1789" width="8.42578125" style="798" customWidth="1"/>
    <col min="1790" max="1791" width="8" style="798" customWidth="1"/>
    <col min="1792" max="1792" width="8.140625" style="798" customWidth="1"/>
    <col min="1793" max="1793" width="8" style="798" customWidth="1"/>
    <col min="1794" max="1794" width="0" style="798" hidden="1" customWidth="1"/>
    <col min="1795" max="1795" width="13.7109375" style="798" customWidth="1"/>
    <col min="1796" max="1946" width="8.7109375" style="798"/>
    <col min="1947" max="1947" width="4.7109375" style="798" customWidth="1"/>
    <col min="1948" max="1948" width="25.7109375" style="798" customWidth="1"/>
    <col min="1949" max="1949" width="0" style="798" hidden="1" customWidth="1"/>
    <col min="1950" max="1950" width="7.7109375" style="798" customWidth="1"/>
    <col min="1951" max="1951" width="8" style="798" customWidth="1"/>
    <col min="1952" max="1952" width="8.7109375" style="798"/>
    <col min="1953" max="1953" width="8" style="798" customWidth="1"/>
    <col min="1954" max="1954" width="0" style="798" hidden="1" customWidth="1"/>
    <col min="1955" max="1955" width="8" style="798" customWidth="1"/>
    <col min="1956" max="1956" width="8.7109375" style="798"/>
    <col min="1957" max="1957" width="26" style="798" customWidth="1"/>
    <col min="1958" max="1958" width="8.140625" style="798" customWidth="1"/>
    <col min="1959" max="1959" width="8" style="798" customWidth="1"/>
    <col min="1960" max="1960" width="7.7109375" style="798" customWidth="1"/>
    <col min="1961" max="1961" width="0" style="798" hidden="1" customWidth="1"/>
    <col min="1962" max="1963" width="8" style="798" customWidth="1"/>
    <col min="1964" max="1964" width="8.140625" style="798" customWidth="1"/>
    <col min="1965" max="1965" width="8" style="798" customWidth="1"/>
    <col min="1966" max="1966" width="0" style="798" hidden="1" customWidth="1"/>
    <col min="1967" max="1967" width="26" style="798" customWidth="1"/>
    <col min="1968" max="1970" width="8" style="798" customWidth="1"/>
    <col min="1971" max="1971" width="15.7109375" style="798" bestFit="1" customWidth="1"/>
    <col min="1972" max="1972" width="8" style="798" customWidth="1"/>
    <col min="1973" max="1973" width="0" style="798" hidden="1" customWidth="1"/>
    <col min="1974" max="1974" width="8" style="798" customWidth="1"/>
    <col min="1975" max="1975" width="23.85546875" style="798" customWidth="1"/>
    <col min="1976" max="1981" width="8" style="798" customWidth="1"/>
    <col min="1982" max="1982" width="8.140625" style="798" customWidth="1"/>
    <col min="1983" max="1983" width="23.85546875" style="798" customWidth="1"/>
    <col min="1984" max="1984" width="8" style="798" customWidth="1"/>
    <col min="1985" max="1985" width="8.5703125" style="798" customWidth="1"/>
    <col min="1986" max="1986" width="8" style="798" customWidth="1"/>
    <col min="1987" max="1987" width="8.140625" style="798" customWidth="1"/>
    <col min="1988" max="1991" width="8" style="798" customWidth="1"/>
    <col min="1992" max="1992" width="23.85546875" style="798" customWidth="1"/>
    <col min="1993" max="1993" width="8" style="798" customWidth="1"/>
    <col min="1994" max="1994" width="8.5703125" style="798" customWidth="1"/>
    <col min="1995" max="1997" width="8" style="798" customWidth="1"/>
    <col min="1998" max="1998" width="8.7109375" style="798"/>
    <col min="1999" max="1999" width="8.42578125" style="798" customWidth="1"/>
    <col min="2000" max="2000" width="8" style="798" customWidth="1"/>
    <col min="2001" max="2001" width="8.5703125" style="798" customWidth="1"/>
    <col min="2002" max="2002" width="8" style="798" customWidth="1"/>
    <col min="2003" max="2003" width="23.85546875" style="798" customWidth="1"/>
    <col min="2004" max="2006" width="8" style="798" customWidth="1"/>
    <col min="2007" max="2007" width="0" style="798" hidden="1" customWidth="1"/>
    <col min="2008" max="2008" width="8" style="798" customWidth="1"/>
    <col min="2009" max="2009" width="8.140625" style="798" customWidth="1"/>
    <col min="2010" max="2010" width="23.85546875" style="798" customWidth="1"/>
    <col min="2011" max="2011" width="8.140625" style="798" customWidth="1"/>
    <col min="2012" max="2012" width="0" style="798" hidden="1" customWidth="1"/>
    <col min="2013" max="2013" width="8.140625" style="798" customWidth="1"/>
    <col min="2014" max="2014" width="8" style="798" customWidth="1"/>
    <col min="2015" max="2015" width="0" style="798" hidden="1" customWidth="1"/>
    <col min="2016" max="2016" width="8" style="798" customWidth="1"/>
    <col min="2017" max="2017" width="23.85546875" style="798" customWidth="1"/>
    <col min="2018" max="2018" width="8" style="798" bestFit="1" customWidth="1"/>
    <col min="2019" max="2019" width="11" style="798" bestFit="1" customWidth="1"/>
    <col min="2020" max="2020" width="15.7109375" style="798" bestFit="1" customWidth="1"/>
    <col min="2021" max="2021" width="8" style="798" customWidth="1"/>
    <col min="2022" max="2022" width="0" style="798" hidden="1" customWidth="1"/>
    <col min="2023" max="2024" width="9.7109375" style="798" customWidth="1"/>
    <col min="2025" max="2026" width="8.140625" style="798" customWidth="1"/>
    <col min="2027" max="2027" width="23.85546875" style="798" customWidth="1"/>
    <col min="2028" max="2029" width="8" style="798" customWidth="1"/>
    <col min="2030" max="2030" width="10.140625" style="798" customWidth="1"/>
    <col min="2031" max="2031" width="8" style="798" customWidth="1"/>
    <col min="2032" max="2032" width="0" style="798" hidden="1" customWidth="1"/>
    <col min="2033" max="2033" width="8" style="798" customWidth="1"/>
    <col min="2034" max="2034" width="12.7109375" style="798" customWidth="1"/>
    <col min="2035" max="2035" width="8.140625" style="798" customWidth="1"/>
    <col min="2036" max="2036" width="8" style="798" customWidth="1"/>
    <col min="2037" max="2037" width="30.140625" style="798" customWidth="1"/>
    <col min="2038" max="2040" width="8" style="798" customWidth="1"/>
    <col min="2041" max="2041" width="8.140625" style="798" customWidth="1"/>
    <col min="2042" max="2042" width="8" style="798" customWidth="1"/>
    <col min="2043" max="2043" width="8.7109375" style="798"/>
    <col min="2044" max="2044" width="27.7109375" style="798" customWidth="1"/>
    <col min="2045" max="2045" width="8.42578125" style="798" customWidth="1"/>
    <col min="2046" max="2047" width="8" style="798" customWidth="1"/>
    <col min="2048" max="2048" width="8.140625" style="798" customWidth="1"/>
    <col min="2049" max="2049" width="8" style="798" customWidth="1"/>
    <col min="2050" max="2050" width="0" style="798" hidden="1" customWidth="1"/>
    <col min="2051" max="2051" width="13.7109375" style="798" customWidth="1"/>
    <col min="2052" max="2202" width="8.7109375" style="798"/>
    <col min="2203" max="2203" width="4.7109375" style="798" customWidth="1"/>
    <col min="2204" max="2204" width="25.7109375" style="798" customWidth="1"/>
    <col min="2205" max="2205" width="0" style="798" hidden="1" customWidth="1"/>
    <col min="2206" max="2206" width="7.7109375" style="798" customWidth="1"/>
    <col min="2207" max="2207" width="8" style="798" customWidth="1"/>
    <col min="2208" max="2208" width="8.7109375" style="798"/>
    <col min="2209" max="2209" width="8" style="798" customWidth="1"/>
    <col min="2210" max="2210" width="0" style="798" hidden="1" customWidth="1"/>
    <col min="2211" max="2211" width="8" style="798" customWidth="1"/>
    <col min="2212" max="2212" width="8.7109375" style="798"/>
    <col min="2213" max="2213" width="26" style="798" customWidth="1"/>
    <col min="2214" max="2214" width="8.140625" style="798" customWidth="1"/>
    <col min="2215" max="2215" width="8" style="798" customWidth="1"/>
    <col min="2216" max="2216" width="7.7109375" style="798" customWidth="1"/>
    <col min="2217" max="2217" width="0" style="798" hidden="1" customWidth="1"/>
    <col min="2218" max="2219" width="8" style="798" customWidth="1"/>
    <col min="2220" max="2220" width="8.140625" style="798" customWidth="1"/>
    <col min="2221" max="2221" width="8" style="798" customWidth="1"/>
    <col min="2222" max="2222" width="0" style="798" hidden="1" customWidth="1"/>
    <col min="2223" max="2223" width="26" style="798" customWidth="1"/>
    <col min="2224" max="2226" width="8" style="798" customWidth="1"/>
    <col min="2227" max="2227" width="15.7109375" style="798" bestFit="1" customWidth="1"/>
    <col min="2228" max="2228" width="8" style="798" customWidth="1"/>
    <col min="2229" max="2229" width="0" style="798" hidden="1" customWidth="1"/>
    <col min="2230" max="2230" width="8" style="798" customWidth="1"/>
    <col min="2231" max="2231" width="23.85546875" style="798" customWidth="1"/>
    <col min="2232" max="2237" width="8" style="798" customWidth="1"/>
    <col min="2238" max="2238" width="8.140625" style="798" customWidth="1"/>
    <col min="2239" max="2239" width="23.85546875" style="798" customWidth="1"/>
    <col min="2240" max="2240" width="8" style="798" customWidth="1"/>
    <col min="2241" max="2241" width="8.5703125" style="798" customWidth="1"/>
    <col min="2242" max="2242" width="8" style="798" customWidth="1"/>
    <col min="2243" max="2243" width="8.140625" style="798" customWidth="1"/>
    <col min="2244" max="2247" width="8" style="798" customWidth="1"/>
    <col min="2248" max="2248" width="23.85546875" style="798" customWidth="1"/>
    <col min="2249" max="2249" width="8" style="798" customWidth="1"/>
    <col min="2250" max="2250" width="8.5703125" style="798" customWidth="1"/>
    <col min="2251" max="2253" width="8" style="798" customWidth="1"/>
    <col min="2254" max="2254" width="8.7109375" style="798"/>
    <col min="2255" max="2255" width="8.42578125" style="798" customWidth="1"/>
    <col min="2256" max="2256" width="8" style="798" customWidth="1"/>
    <col min="2257" max="2257" width="8.5703125" style="798" customWidth="1"/>
    <col min="2258" max="2258" width="8" style="798" customWidth="1"/>
    <col min="2259" max="2259" width="23.85546875" style="798" customWidth="1"/>
    <col min="2260" max="2262" width="8" style="798" customWidth="1"/>
    <col min="2263" max="2263" width="0" style="798" hidden="1" customWidth="1"/>
    <col min="2264" max="2264" width="8" style="798" customWidth="1"/>
    <col min="2265" max="2265" width="8.140625" style="798" customWidth="1"/>
    <col min="2266" max="2266" width="23.85546875" style="798" customWidth="1"/>
    <col min="2267" max="2267" width="8.140625" style="798" customWidth="1"/>
    <col min="2268" max="2268" width="0" style="798" hidden="1" customWidth="1"/>
    <col min="2269" max="2269" width="8.140625" style="798" customWidth="1"/>
    <col min="2270" max="2270" width="8" style="798" customWidth="1"/>
    <col min="2271" max="2271" width="0" style="798" hidden="1" customWidth="1"/>
    <col min="2272" max="2272" width="8" style="798" customWidth="1"/>
    <col min="2273" max="2273" width="23.85546875" style="798" customWidth="1"/>
    <col min="2274" max="2274" width="8" style="798" bestFit="1" customWidth="1"/>
    <col min="2275" max="2275" width="11" style="798" bestFit="1" customWidth="1"/>
    <col min="2276" max="2276" width="15.7109375" style="798" bestFit="1" customWidth="1"/>
    <col min="2277" max="2277" width="8" style="798" customWidth="1"/>
    <col min="2278" max="2278" width="0" style="798" hidden="1" customWidth="1"/>
    <col min="2279" max="2280" width="9.7109375" style="798" customWidth="1"/>
    <col min="2281" max="2282" width="8.140625" style="798" customWidth="1"/>
    <col min="2283" max="2283" width="23.85546875" style="798" customWidth="1"/>
    <col min="2284" max="2285" width="8" style="798" customWidth="1"/>
    <col min="2286" max="2286" width="10.140625" style="798" customWidth="1"/>
    <col min="2287" max="2287" width="8" style="798" customWidth="1"/>
    <col min="2288" max="2288" width="0" style="798" hidden="1" customWidth="1"/>
    <col min="2289" max="2289" width="8" style="798" customWidth="1"/>
    <col min="2290" max="2290" width="12.7109375" style="798" customWidth="1"/>
    <col min="2291" max="2291" width="8.140625" style="798" customWidth="1"/>
    <col min="2292" max="2292" width="8" style="798" customWidth="1"/>
    <col min="2293" max="2293" width="30.140625" style="798" customWidth="1"/>
    <col min="2294" max="2296" width="8" style="798" customWidth="1"/>
    <col min="2297" max="2297" width="8.140625" style="798" customWidth="1"/>
    <col min="2298" max="2298" width="8" style="798" customWidth="1"/>
    <col min="2299" max="2299" width="8.7109375" style="798"/>
    <col min="2300" max="2300" width="27.7109375" style="798" customWidth="1"/>
    <col min="2301" max="2301" width="8.42578125" style="798" customWidth="1"/>
    <col min="2302" max="2303" width="8" style="798" customWidth="1"/>
    <col min="2304" max="2304" width="8.140625" style="798" customWidth="1"/>
    <col min="2305" max="2305" width="8" style="798" customWidth="1"/>
    <col min="2306" max="2306" width="0" style="798" hidden="1" customWidth="1"/>
    <col min="2307" max="2307" width="13.7109375" style="798" customWidth="1"/>
    <col min="2308" max="2458" width="8.7109375" style="798"/>
    <col min="2459" max="2459" width="4.7109375" style="798" customWidth="1"/>
    <col min="2460" max="2460" width="25.7109375" style="798" customWidth="1"/>
    <col min="2461" max="2461" width="0" style="798" hidden="1" customWidth="1"/>
    <col min="2462" max="2462" width="7.7109375" style="798" customWidth="1"/>
    <col min="2463" max="2463" width="8" style="798" customWidth="1"/>
    <col min="2464" max="2464" width="8.7109375" style="798"/>
    <col min="2465" max="2465" width="8" style="798" customWidth="1"/>
    <col min="2466" max="2466" width="0" style="798" hidden="1" customWidth="1"/>
    <col min="2467" max="2467" width="8" style="798" customWidth="1"/>
    <col min="2468" max="2468" width="8.7109375" style="798"/>
    <col min="2469" max="2469" width="26" style="798" customWidth="1"/>
    <col min="2470" max="2470" width="8.140625" style="798" customWidth="1"/>
    <col min="2471" max="2471" width="8" style="798" customWidth="1"/>
    <col min="2472" max="2472" width="7.7109375" style="798" customWidth="1"/>
    <col min="2473" max="2473" width="0" style="798" hidden="1" customWidth="1"/>
    <col min="2474" max="2475" width="8" style="798" customWidth="1"/>
    <col min="2476" max="2476" width="8.140625" style="798" customWidth="1"/>
    <col min="2477" max="2477" width="8" style="798" customWidth="1"/>
    <col min="2478" max="2478" width="0" style="798" hidden="1" customWidth="1"/>
    <col min="2479" max="2479" width="26" style="798" customWidth="1"/>
    <col min="2480" max="2482" width="8" style="798" customWidth="1"/>
    <col min="2483" max="2483" width="15.7109375" style="798" bestFit="1" customWidth="1"/>
    <col min="2484" max="2484" width="8" style="798" customWidth="1"/>
    <col min="2485" max="2485" width="0" style="798" hidden="1" customWidth="1"/>
    <col min="2486" max="2486" width="8" style="798" customWidth="1"/>
    <col min="2487" max="2487" width="23.85546875" style="798" customWidth="1"/>
    <col min="2488" max="2493" width="8" style="798" customWidth="1"/>
    <col min="2494" max="2494" width="8.140625" style="798" customWidth="1"/>
    <col min="2495" max="2495" width="23.85546875" style="798" customWidth="1"/>
    <col min="2496" max="2496" width="8" style="798" customWidth="1"/>
    <col min="2497" max="2497" width="8.5703125" style="798" customWidth="1"/>
    <col min="2498" max="2498" width="8" style="798" customWidth="1"/>
    <col min="2499" max="2499" width="8.140625" style="798" customWidth="1"/>
    <col min="2500" max="2503" width="8" style="798" customWidth="1"/>
    <col min="2504" max="2504" width="23.85546875" style="798" customWidth="1"/>
    <col min="2505" max="2505" width="8" style="798" customWidth="1"/>
    <col min="2506" max="2506" width="8.5703125" style="798" customWidth="1"/>
    <col min="2507" max="2509" width="8" style="798" customWidth="1"/>
    <col min="2510" max="2510" width="8.7109375" style="798"/>
    <col min="2511" max="2511" width="8.42578125" style="798" customWidth="1"/>
    <col min="2512" max="2512" width="8" style="798" customWidth="1"/>
    <col min="2513" max="2513" width="8.5703125" style="798" customWidth="1"/>
    <col min="2514" max="2514" width="8" style="798" customWidth="1"/>
    <col min="2515" max="2515" width="23.85546875" style="798" customWidth="1"/>
    <col min="2516" max="2518" width="8" style="798" customWidth="1"/>
    <col min="2519" max="2519" width="0" style="798" hidden="1" customWidth="1"/>
    <col min="2520" max="2520" width="8" style="798" customWidth="1"/>
    <col min="2521" max="2521" width="8.140625" style="798" customWidth="1"/>
    <col min="2522" max="2522" width="23.85546875" style="798" customWidth="1"/>
    <col min="2523" max="2523" width="8.140625" style="798" customWidth="1"/>
    <col min="2524" max="2524" width="0" style="798" hidden="1" customWidth="1"/>
    <col min="2525" max="2525" width="8.140625" style="798" customWidth="1"/>
    <col min="2526" max="2526" width="8" style="798" customWidth="1"/>
    <col min="2527" max="2527" width="0" style="798" hidden="1" customWidth="1"/>
    <col min="2528" max="2528" width="8" style="798" customWidth="1"/>
    <col min="2529" max="2529" width="23.85546875" style="798" customWidth="1"/>
    <col min="2530" max="2530" width="8" style="798" bestFit="1" customWidth="1"/>
    <col min="2531" max="2531" width="11" style="798" bestFit="1" customWidth="1"/>
    <col min="2532" max="2532" width="15.7109375" style="798" bestFit="1" customWidth="1"/>
    <col min="2533" max="2533" width="8" style="798" customWidth="1"/>
    <col min="2534" max="2534" width="0" style="798" hidden="1" customWidth="1"/>
    <col min="2535" max="2536" width="9.7109375" style="798" customWidth="1"/>
    <col min="2537" max="2538" width="8.140625" style="798" customWidth="1"/>
    <col min="2539" max="2539" width="23.85546875" style="798" customWidth="1"/>
    <col min="2540" max="2541" width="8" style="798" customWidth="1"/>
    <col min="2542" max="2542" width="10.140625" style="798" customWidth="1"/>
    <col min="2543" max="2543" width="8" style="798" customWidth="1"/>
    <col min="2544" max="2544" width="0" style="798" hidden="1" customWidth="1"/>
    <col min="2545" max="2545" width="8" style="798" customWidth="1"/>
    <col min="2546" max="2546" width="12.7109375" style="798" customWidth="1"/>
    <col min="2547" max="2547" width="8.140625" style="798" customWidth="1"/>
    <col min="2548" max="2548" width="8" style="798" customWidth="1"/>
    <col min="2549" max="2549" width="30.140625" style="798" customWidth="1"/>
    <col min="2550" max="2552" width="8" style="798" customWidth="1"/>
    <col min="2553" max="2553" width="8.140625" style="798" customWidth="1"/>
    <col min="2554" max="2554" width="8" style="798" customWidth="1"/>
    <col min="2555" max="2555" width="8.7109375" style="798"/>
    <col min="2556" max="2556" width="27.7109375" style="798" customWidth="1"/>
    <col min="2557" max="2557" width="8.42578125" style="798" customWidth="1"/>
    <col min="2558" max="2559" width="8" style="798" customWidth="1"/>
    <col min="2560" max="2560" width="8.140625" style="798" customWidth="1"/>
    <col min="2561" max="2561" width="8" style="798" customWidth="1"/>
    <col min="2562" max="2562" width="0" style="798" hidden="1" customWidth="1"/>
    <col min="2563" max="2563" width="13.7109375" style="798" customWidth="1"/>
    <col min="2564" max="2714" width="8.7109375" style="798"/>
    <col min="2715" max="2715" width="4.7109375" style="798" customWidth="1"/>
    <col min="2716" max="2716" width="25.7109375" style="798" customWidth="1"/>
    <col min="2717" max="2717" width="0" style="798" hidden="1" customWidth="1"/>
    <col min="2718" max="2718" width="7.7109375" style="798" customWidth="1"/>
    <col min="2719" max="2719" width="8" style="798" customWidth="1"/>
    <col min="2720" max="2720" width="8.7109375" style="798"/>
    <col min="2721" max="2721" width="8" style="798" customWidth="1"/>
    <col min="2722" max="2722" width="0" style="798" hidden="1" customWidth="1"/>
    <col min="2723" max="2723" width="8" style="798" customWidth="1"/>
    <col min="2724" max="2724" width="8.7109375" style="798"/>
    <col min="2725" max="2725" width="26" style="798" customWidth="1"/>
    <col min="2726" max="2726" width="8.140625" style="798" customWidth="1"/>
    <col min="2727" max="2727" width="8" style="798" customWidth="1"/>
    <col min="2728" max="2728" width="7.7109375" style="798" customWidth="1"/>
    <col min="2729" max="2729" width="0" style="798" hidden="1" customWidth="1"/>
    <col min="2730" max="2731" width="8" style="798" customWidth="1"/>
    <col min="2732" max="2732" width="8.140625" style="798" customWidth="1"/>
    <col min="2733" max="2733" width="8" style="798" customWidth="1"/>
    <col min="2734" max="2734" width="0" style="798" hidden="1" customWidth="1"/>
    <col min="2735" max="2735" width="26" style="798" customWidth="1"/>
    <col min="2736" max="2738" width="8" style="798" customWidth="1"/>
    <col min="2739" max="2739" width="15.7109375" style="798" bestFit="1" customWidth="1"/>
    <col min="2740" max="2740" width="8" style="798" customWidth="1"/>
    <col min="2741" max="2741" width="0" style="798" hidden="1" customWidth="1"/>
    <col min="2742" max="2742" width="8" style="798" customWidth="1"/>
    <col min="2743" max="2743" width="23.85546875" style="798" customWidth="1"/>
    <col min="2744" max="2749" width="8" style="798" customWidth="1"/>
    <col min="2750" max="2750" width="8.140625" style="798" customWidth="1"/>
    <col min="2751" max="2751" width="23.85546875" style="798" customWidth="1"/>
    <col min="2752" max="2752" width="8" style="798" customWidth="1"/>
    <col min="2753" max="2753" width="8.5703125" style="798" customWidth="1"/>
    <col min="2754" max="2754" width="8" style="798" customWidth="1"/>
    <col min="2755" max="2755" width="8.140625" style="798" customWidth="1"/>
    <col min="2756" max="2759" width="8" style="798" customWidth="1"/>
    <col min="2760" max="2760" width="23.85546875" style="798" customWidth="1"/>
    <col min="2761" max="2761" width="8" style="798" customWidth="1"/>
    <col min="2762" max="2762" width="8.5703125" style="798" customWidth="1"/>
    <col min="2763" max="2765" width="8" style="798" customWidth="1"/>
    <col min="2766" max="2766" width="8.7109375" style="798"/>
    <col min="2767" max="2767" width="8.42578125" style="798" customWidth="1"/>
    <col min="2768" max="2768" width="8" style="798" customWidth="1"/>
    <col min="2769" max="2769" width="8.5703125" style="798" customWidth="1"/>
    <col min="2770" max="2770" width="8" style="798" customWidth="1"/>
    <col min="2771" max="2771" width="23.85546875" style="798" customWidth="1"/>
    <col min="2772" max="2774" width="8" style="798" customWidth="1"/>
    <col min="2775" max="2775" width="0" style="798" hidden="1" customWidth="1"/>
    <col min="2776" max="2776" width="8" style="798" customWidth="1"/>
    <col min="2777" max="2777" width="8.140625" style="798" customWidth="1"/>
    <col min="2778" max="2778" width="23.85546875" style="798" customWidth="1"/>
    <col min="2779" max="2779" width="8.140625" style="798" customWidth="1"/>
    <col min="2780" max="2780" width="0" style="798" hidden="1" customWidth="1"/>
    <col min="2781" max="2781" width="8.140625" style="798" customWidth="1"/>
    <col min="2782" max="2782" width="8" style="798" customWidth="1"/>
    <col min="2783" max="2783" width="0" style="798" hidden="1" customWidth="1"/>
    <col min="2784" max="2784" width="8" style="798" customWidth="1"/>
    <col min="2785" max="2785" width="23.85546875" style="798" customWidth="1"/>
    <col min="2786" max="2786" width="8" style="798" bestFit="1" customWidth="1"/>
    <col min="2787" max="2787" width="11" style="798" bestFit="1" customWidth="1"/>
    <col min="2788" max="2788" width="15.7109375" style="798" bestFit="1" customWidth="1"/>
    <col min="2789" max="2789" width="8" style="798" customWidth="1"/>
    <col min="2790" max="2790" width="0" style="798" hidden="1" customWidth="1"/>
    <col min="2791" max="2792" width="9.7109375" style="798" customWidth="1"/>
    <col min="2793" max="2794" width="8.140625" style="798" customWidth="1"/>
    <col min="2795" max="2795" width="23.85546875" style="798" customWidth="1"/>
    <col min="2796" max="2797" width="8" style="798" customWidth="1"/>
    <col min="2798" max="2798" width="10.140625" style="798" customWidth="1"/>
    <col min="2799" max="2799" width="8" style="798" customWidth="1"/>
    <col min="2800" max="2800" width="0" style="798" hidden="1" customWidth="1"/>
    <col min="2801" max="2801" width="8" style="798" customWidth="1"/>
    <col min="2802" max="2802" width="12.7109375" style="798" customWidth="1"/>
    <col min="2803" max="2803" width="8.140625" style="798" customWidth="1"/>
    <col min="2804" max="2804" width="8" style="798" customWidth="1"/>
    <col min="2805" max="2805" width="30.140625" style="798" customWidth="1"/>
    <col min="2806" max="2808" width="8" style="798" customWidth="1"/>
    <col min="2809" max="2809" width="8.140625" style="798" customWidth="1"/>
    <col min="2810" max="2810" width="8" style="798" customWidth="1"/>
    <col min="2811" max="2811" width="8.7109375" style="798"/>
    <col min="2812" max="2812" width="27.7109375" style="798" customWidth="1"/>
    <col min="2813" max="2813" width="8.42578125" style="798" customWidth="1"/>
    <col min="2814" max="2815" width="8" style="798" customWidth="1"/>
    <col min="2816" max="2816" width="8.140625" style="798" customWidth="1"/>
    <col min="2817" max="2817" width="8" style="798" customWidth="1"/>
    <col min="2818" max="2818" width="0" style="798" hidden="1" customWidth="1"/>
    <col min="2819" max="2819" width="13.7109375" style="798" customWidth="1"/>
    <col min="2820" max="2970" width="8.7109375" style="798"/>
    <col min="2971" max="2971" width="4.7109375" style="798" customWidth="1"/>
    <col min="2972" max="2972" width="25.7109375" style="798" customWidth="1"/>
    <col min="2973" max="2973" width="0" style="798" hidden="1" customWidth="1"/>
    <col min="2974" max="2974" width="7.7109375" style="798" customWidth="1"/>
    <col min="2975" max="2975" width="8" style="798" customWidth="1"/>
    <col min="2976" max="2976" width="8.7109375" style="798"/>
    <col min="2977" max="2977" width="8" style="798" customWidth="1"/>
    <col min="2978" max="2978" width="0" style="798" hidden="1" customWidth="1"/>
    <col min="2979" max="2979" width="8" style="798" customWidth="1"/>
    <col min="2980" max="2980" width="8.7109375" style="798"/>
    <col min="2981" max="2981" width="26" style="798" customWidth="1"/>
    <col min="2982" max="2982" width="8.140625" style="798" customWidth="1"/>
    <col min="2983" max="2983" width="8" style="798" customWidth="1"/>
    <col min="2984" max="2984" width="7.7109375" style="798" customWidth="1"/>
    <col min="2985" max="2985" width="0" style="798" hidden="1" customWidth="1"/>
    <col min="2986" max="2987" width="8" style="798" customWidth="1"/>
    <col min="2988" max="2988" width="8.140625" style="798" customWidth="1"/>
    <col min="2989" max="2989" width="8" style="798" customWidth="1"/>
    <col min="2990" max="2990" width="0" style="798" hidden="1" customWidth="1"/>
    <col min="2991" max="2991" width="26" style="798" customWidth="1"/>
    <col min="2992" max="2994" width="8" style="798" customWidth="1"/>
    <col min="2995" max="2995" width="15.7109375" style="798" bestFit="1" customWidth="1"/>
    <col min="2996" max="2996" width="8" style="798" customWidth="1"/>
    <col min="2997" max="2997" width="0" style="798" hidden="1" customWidth="1"/>
    <col min="2998" max="2998" width="8" style="798" customWidth="1"/>
    <col min="2999" max="2999" width="23.85546875" style="798" customWidth="1"/>
    <col min="3000" max="3005" width="8" style="798" customWidth="1"/>
    <col min="3006" max="3006" width="8.140625" style="798" customWidth="1"/>
    <col min="3007" max="3007" width="23.85546875" style="798" customWidth="1"/>
    <col min="3008" max="3008" width="8" style="798" customWidth="1"/>
    <col min="3009" max="3009" width="8.5703125" style="798" customWidth="1"/>
    <col min="3010" max="3010" width="8" style="798" customWidth="1"/>
    <col min="3011" max="3011" width="8.140625" style="798" customWidth="1"/>
    <col min="3012" max="3015" width="8" style="798" customWidth="1"/>
    <col min="3016" max="3016" width="23.85546875" style="798" customWidth="1"/>
    <col min="3017" max="3017" width="8" style="798" customWidth="1"/>
    <col min="3018" max="3018" width="8.5703125" style="798" customWidth="1"/>
    <col min="3019" max="3021" width="8" style="798" customWidth="1"/>
    <col min="3022" max="3022" width="8.7109375" style="798"/>
    <col min="3023" max="3023" width="8.42578125" style="798" customWidth="1"/>
    <col min="3024" max="3024" width="8" style="798" customWidth="1"/>
    <col min="3025" max="3025" width="8.5703125" style="798" customWidth="1"/>
    <col min="3026" max="3026" width="8" style="798" customWidth="1"/>
    <col min="3027" max="3027" width="23.85546875" style="798" customWidth="1"/>
    <col min="3028" max="3030" width="8" style="798" customWidth="1"/>
    <col min="3031" max="3031" width="0" style="798" hidden="1" customWidth="1"/>
    <col min="3032" max="3032" width="8" style="798" customWidth="1"/>
    <col min="3033" max="3033" width="8.140625" style="798" customWidth="1"/>
    <col min="3034" max="3034" width="23.85546875" style="798" customWidth="1"/>
    <col min="3035" max="3035" width="8.140625" style="798" customWidth="1"/>
    <col min="3036" max="3036" width="0" style="798" hidden="1" customWidth="1"/>
    <col min="3037" max="3037" width="8.140625" style="798" customWidth="1"/>
    <col min="3038" max="3038" width="8" style="798" customWidth="1"/>
    <col min="3039" max="3039" width="0" style="798" hidden="1" customWidth="1"/>
    <col min="3040" max="3040" width="8" style="798" customWidth="1"/>
    <col min="3041" max="3041" width="23.85546875" style="798" customWidth="1"/>
    <col min="3042" max="3042" width="8" style="798" bestFit="1" customWidth="1"/>
    <col min="3043" max="3043" width="11" style="798" bestFit="1" customWidth="1"/>
    <col min="3044" max="3044" width="15.7109375" style="798" bestFit="1" customWidth="1"/>
    <col min="3045" max="3045" width="8" style="798" customWidth="1"/>
    <col min="3046" max="3046" width="0" style="798" hidden="1" customWidth="1"/>
    <col min="3047" max="3048" width="9.7109375" style="798" customWidth="1"/>
    <col min="3049" max="3050" width="8.140625" style="798" customWidth="1"/>
    <col min="3051" max="3051" width="23.85546875" style="798" customWidth="1"/>
    <col min="3052" max="3053" width="8" style="798" customWidth="1"/>
    <col min="3054" max="3054" width="10.140625" style="798" customWidth="1"/>
    <col min="3055" max="3055" width="8" style="798" customWidth="1"/>
    <col min="3056" max="3056" width="0" style="798" hidden="1" customWidth="1"/>
    <col min="3057" max="3057" width="8" style="798" customWidth="1"/>
    <col min="3058" max="3058" width="12.7109375" style="798" customWidth="1"/>
    <col min="3059" max="3059" width="8.140625" style="798" customWidth="1"/>
    <col min="3060" max="3060" width="8" style="798" customWidth="1"/>
    <col min="3061" max="3061" width="30.140625" style="798" customWidth="1"/>
    <col min="3062" max="3064" width="8" style="798" customWidth="1"/>
    <col min="3065" max="3065" width="8.140625" style="798" customWidth="1"/>
    <col min="3066" max="3066" width="8" style="798" customWidth="1"/>
    <col min="3067" max="3067" width="8.7109375" style="798"/>
    <col min="3068" max="3068" width="27.7109375" style="798" customWidth="1"/>
    <col min="3069" max="3069" width="8.42578125" style="798" customWidth="1"/>
    <col min="3070" max="3071" width="8" style="798" customWidth="1"/>
    <col min="3072" max="3072" width="8.140625" style="798" customWidth="1"/>
    <col min="3073" max="3073" width="8" style="798" customWidth="1"/>
    <col min="3074" max="3074" width="0" style="798" hidden="1" customWidth="1"/>
    <col min="3075" max="3075" width="13.7109375" style="798" customWidth="1"/>
    <col min="3076" max="3226" width="8.7109375" style="798"/>
    <col min="3227" max="3227" width="4.7109375" style="798" customWidth="1"/>
    <col min="3228" max="3228" width="25.7109375" style="798" customWidth="1"/>
    <col min="3229" max="3229" width="0" style="798" hidden="1" customWidth="1"/>
    <col min="3230" max="3230" width="7.7109375" style="798" customWidth="1"/>
    <col min="3231" max="3231" width="8" style="798" customWidth="1"/>
    <col min="3232" max="3232" width="8.7109375" style="798"/>
    <col min="3233" max="3233" width="8" style="798" customWidth="1"/>
    <col min="3234" max="3234" width="0" style="798" hidden="1" customWidth="1"/>
    <col min="3235" max="3235" width="8" style="798" customWidth="1"/>
    <col min="3236" max="3236" width="8.7109375" style="798"/>
    <col min="3237" max="3237" width="26" style="798" customWidth="1"/>
    <col min="3238" max="3238" width="8.140625" style="798" customWidth="1"/>
    <col min="3239" max="3239" width="8" style="798" customWidth="1"/>
    <col min="3240" max="3240" width="7.7109375" style="798" customWidth="1"/>
    <col min="3241" max="3241" width="0" style="798" hidden="1" customWidth="1"/>
    <col min="3242" max="3243" width="8" style="798" customWidth="1"/>
    <col min="3244" max="3244" width="8.140625" style="798" customWidth="1"/>
    <col min="3245" max="3245" width="8" style="798" customWidth="1"/>
    <col min="3246" max="3246" width="0" style="798" hidden="1" customWidth="1"/>
    <col min="3247" max="3247" width="26" style="798" customWidth="1"/>
    <col min="3248" max="3250" width="8" style="798" customWidth="1"/>
    <col min="3251" max="3251" width="15.7109375" style="798" bestFit="1" customWidth="1"/>
    <col min="3252" max="3252" width="8" style="798" customWidth="1"/>
    <col min="3253" max="3253" width="0" style="798" hidden="1" customWidth="1"/>
    <col min="3254" max="3254" width="8" style="798" customWidth="1"/>
    <col min="3255" max="3255" width="23.85546875" style="798" customWidth="1"/>
    <col min="3256" max="3261" width="8" style="798" customWidth="1"/>
    <col min="3262" max="3262" width="8.140625" style="798" customWidth="1"/>
    <col min="3263" max="3263" width="23.85546875" style="798" customWidth="1"/>
    <col min="3264" max="3264" width="8" style="798" customWidth="1"/>
    <col min="3265" max="3265" width="8.5703125" style="798" customWidth="1"/>
    <col min="3266" max="3266" width="8" style="798" customWidth="1"/>
    <col min="3267" max="3267" width="8.140625" style="798" customWidth="1"/>
    <col min="3268" max="3271" width="8" style="798" customWidth="1"/>
    <col min="3272" max="3272" width="23.85546875" style="798" customWidth="1"/>
    <col min="3273" max="3273" width="8" style="798" customWidth="1"/>
    <col min="3274" max="3274" width="8.5703125" style="798" customWidth="1"/>
    <col min="3275" max="3277" width="8" style="798" customWidth="1"/>
    <col min="3278" max="3278" width="8.7109375" style="798"/>
    <col min="3279" max="3279" width="8.42578125" style="798" customWidth="1"/>
    <col min="3280" max="3280" width="8" style="798" customWidth="1"/>
    <col min="3281" max="3281" width="8.5703125" style="798" customWidth="1"/>
    <col min="3282" max="3282" width="8" style="798" customWidth="1"/>
    <col min="3283" max="3283" width="23.85546875" style="798" customWidth="1"/>
    <col min="3284" max="3286" width="8" style="798" customWidth="1"/>
    <col min="3287" max="3287" width="0" style="798" hidden="1" customWidth="1"/>
    <col min="3288" max="3288" width="8" style="798" customWidth="1"/>
    <col min="3289" max="3289" width="8.140625" style="798" customWidth="1"/>
    <col min="3290" max="3290" width="23.85546875" style="798" customWidth="1"/>
    <col min="3291" max="3291" width="8.140625" style="798" customWidth="1"/>
    <col min="3292" max="3292" width="0" style="798" hidden="1" customWidth="1"/>
    <col min="3293" max="3293" width="8.140625" style="798" customWidth="1"/>
    <col min="3294" max="3294" width="8" style="798" customWidth="1"/>
    <col min="3295" max="3295" width="0" style="798" hidden="1" customWidth="1"/>
    <col min="3296" max="3296" width="8" style="798" customWidth="1"/>
    <col min="3297" max="3297" width="23.85546875" style="798" customWidth="1"/>
    <col min="3298" max="3298" width="8" style="798" bestFit="1" customWidth="1"/>
    <col min="3299" max="3299" width="11" style="798" bestFit="1" customWidth="1"/>
    <col min="3300" max="3300" width="15.7109375" style="798" bestFit="1" customWidth="1"/>
    <col min="3301" max="3301" width="8" style="798" customWidth="1"/>
    <col min="3302" max="3302" width="0" style="798" hidden="1" customWidth="1"/>
    <col min="3303" max="3304" width="9.7109375" style="798" customWidth="1"/>
    <col min="3305" max="3306" width="8.140625" style="798" customWidth="1"/>
    <col min="3307" max="3307" width="23.85546875" style="798" customWidth="1"/>
    <col min="3308" max="3309" width="8" style="798" customWidth="1"/>
    <col min="3310" max="3310" width="10.140625" style="798" customWidth="1"/>
    <col min="3311" max="3311" width="8" style="798" customWidth="1"/>
    <col min="3312" max="3312" width="0" style="798" hidden="1" customWidth="1"/>
    <col min="3313" max="3313" width="8" style="798" customWidth="1"/>
    <col min="3314" max="3314" width="12.7109375" style="798" customWidth="1"/>
    <col min="3315" max="3315" width="8.140625" style="798" customWidth="1"/>
    <col min="3316" max="3316" width="8" style="798" customWidth="1"/>
    <col min="3317" max="3317" width="30.140625" style="798" customWidth="1"/>
    <col min="3318" max="3320" width="8" style="798" customWidth="1"/>
    <col min="3321" max="3321" width="8.140625" style="798" customWidth="1"/>
    <col min="3322" max="3322" width="8" style="798" customWidth="1"/>
    <col min="3323" max="3323" width="8.7109375" style="798"/>
    <col min="3324" max="3324" width="27.7109375" style="798" customWidth="1"/>
    <col min="3325" max="3325" width="8.42578125" style="798" customWidth="1"/>
    <col min="3326" max="3327" width="8" style="798" customWidth="1"/>
    <col min="3328" max="3328" width="8.140625" style="798" customWidth="1"/>
    <col min="3329" max="3329" width="8" style="798" customWidth="1"/>
    <col min="3330" max="3330" width="0" style="798" hidden="1" customWidth="1"/>
    <col min="3331" max="3331" width="13.7109375" style="798" customWidth="1"/>
    <col min="3332" max="3482" width="8.7109375" style="798"/>
    <col min="3483" max="3483" width="4.7109375" style="798" customWidth="1"/>
    <col min="3484" max="3484" width="25.7109375" style="798" customWidth="1"/>
    <col min="3485" max="3485" width="0" style="798" hidden="1" customWidth="1"/>
    <col min="3486" max="3486" width="7.7109375" style="798" customWidth="1"/>
    <col min="3487" max="3487" width="8" style="798" customWidth="1"/>
    <col min="3488" max="3488" width="8.7109375" style="798"/>
    <col min="3489" max="3489" width="8" style="798" customWidth="1"/>
    <col min="3490" max="3490" width="0" style="798" hidden="1" customWidth="1"/>
    <col min="3491" max="3491" width="8" style="798" customWidth="1"/>
    <col min="3492" max="3492" width="8.7109375" style="798"/>
    <col min="3493" max="3493" width="26" style="798" customWidth="1"/>
    <col min="3494" max="3494" width="8.140625" style="798" customWidth="1"/>
    <col min="3495" max="3495" width="8" style="798" customWidth="1"/>
    <col min="3496" max="3496" width="7.7109375" style="798" customWidth="1"/>
    <col min="3497" max="3497" width="0" style="798" hidden="1" customWidth="1"/>
    <col min="3498" max="3499" width="8" style="798" customWidth="1"/>
    <col min="3500" max="3500" width="8.140625" style="798" customWidth="1"/>
    <col min="3501" max="3501" width="8" style="798" customWidth="1"/>
    <col min="3502" max="3502" width="0" style="798" hidden="1" customWidth="1"/>
    <col min="3503" max="3503" width="26" style="798" customWidth="1"/>
    <col min="3504" max="3506" width="8" style="798" customWidth="1"/>
    <col min="3507" max="3507" width="15.7109375" style="798" bestFit="1" customWidth="1"/>
    <col min="3508" max="3508" width="8" style="798" customWidth="1"/>
    <col min="3509" max="3509" width="0" style="798" hidden="1" customWidth="1"/>
    <col min="3510" max="3510" width="8" style="798" customWidth="1"/>
    <col min="3511" max="3511" width="23.85546875" style="798" customWidth="1"/>
    <col min="3512" max="3517" width="8" style="798" customWidth="1"/>
    <col min="3518" max="3518" width="8.140625" style="798" customWidth="1"/>
    <col min="3519" max="3519" width="23.85546875" style="798" customWidth="1"/>
    <col min="3520" max="3520" width="8" style="798" customWidth="1"/>
    <col min="3521" max="3521" width="8.5703125" style="798" customWidth="1"/>
    <col min="3522" max="3522" width="8" style="798" customWidth="1"/>
    <col min="3523" max="3523" width="8.140625" style="798" customWidth="1"/>
    <col min="3524" max="3527" width="8" style="798" customWidth="1"/>
    <col min="3528" max="3528" width="23.85546875" style="798" customWidth="1"/>
    <col min="3529" max="3529" width="8" style="798" customWidth="1"/>
    <col min="3530" max="3530" width="8.5703125" style="798" customWidth="1"/>
    <col min="3531" max="3533" width="8" style="798" customWidth="1"/>
    <col min="3534" max="3534" width="8.7109375" style="798"/>
    <col min="3535" max="3535" width="8.42578125" style="798" customWidth="1"/>
    <col min="3536" max="3536" width="8" style="798" customWidth="1"/>
    <col min="3537" max="3537" width="8.5703125" style="798" customWidth="1"/>
    <col min="3538" max="3538" width="8" style="798" customWidth="1"/>
    <col min="3539" max="3539" width="23.85546875" style="798" customWidth="1"/>
    <col min="3540" max="3542" width="8" style="798" customWidth="1"/>
    <col min="3543" max="3543" width="0" style="798" hidden="1" customWidth="1"/>
    <col min="3544" max="3544" width="8" style="798" customWidth="1"/>
    <col min="3545" max="3545" width="8.140625" style="798" customWidth="1"/>
    <col min="3546" max="3546" width="23.85546875" style="798" customWidth="1"/>
    <col min="3547" max="3547" width="8.140625" style="798" customWidth="1"/>
    <col min="3548" max="3548" width="0" style="798" hidden="1" customWidth="1"/>
    <col min="3549" max="3549" width="8.140625" style="798" customWidth="1"/>
    <col min="3550" max="3550" width="8" style="798" customWidth="1"/>
    <col min="3551" max="3551" width="0" style="798" hidden="1" customWidth="1"/>
    <col min="3552" max="3552" width="8" style="798" customWidth="1"/>
    <col min="3553" max="3553" width="23.85546875" style="798" customWidth="1"/>
    <col min="3554" max="3554" width="8" style="798" bestFit="1" customWidth="1"/>
    <col min="3555" max="3555" width="11" style="798" bestFit="1" customWidth="1"/>
    <col min="3556" max="3556" width="15.7109375" style="798" bestFit="1" customWidth="1"/>
    <col min="3557" max="3557" width="8" style="798" customWidth="1"/>
    <col min="3558" max="3558" width="0" style="798" hidden="1" customWidth="1"/>
    <col min="3559" max="3560" width="9.7109375" style="798" customWidth="1"/>
    <col min="3561" max="3562" width="8.140625" style="798" customWidth="1"/>
    <col min="3563" max="3563" width="23.85546875" style="798" customWidth="1"/>
    <col min="3564" max="3565" width="8" style="798" customWidth="1"/>
    <col min="3566" max="3566" width="10.140625" style="798" customWidth="1"/>
    <col min="3567" max="3567" width="8" style="798" customWidth="1"/>
    <col min="3568" max="3568" width="0" style="798" hidden="1" customWidth="1"/>
    <col min="3569" max="3569" width="8" style="798" customWidth="1"/>
    <col min="3570" max="3570" width="12.7109375" style="798" customWidth="1"/>
    <col min="3571" max="3571" width="8.140625" style="798" customWidth="1"/>
    <col min="3572" max="3572" width="8" style="798" customWidth="1"/>
    <col min="3573" max="3573" width="30.140625" style="798" customWidth="1"/>
    <col min="3574" max="3576" width="8" style="798" customWidth="1"/>
    <col min="3577" max="3577" width="8.140625" style="798" customWidth="1"/>
    <col min="3578" max="3578" width="8" style="798" customWidth="1"/>
    <col min="3579" max="3579" width="8.7109375" style="798"/>
    <col min="3580" max="3580" width="27.7109375" style="798" customWidth="1"/>
    <col min="3581" max="3581" width="8.42578125" style="798" customWidth="1"/>
    <col min="3582" max="3583" width="8" style="798" customWidth="1"/>
    <col min="3584" max="3584" width="8.140625" style="798" customWidth="1"/>
    <col min="3585" max="3585" width="8" style="798" customWidth="1"/>
    <col min="3586" max="3586" width="0" style="798" hidden="1" customWidth="1"/>
    <col min="3587" max="3587" width="13.7109375" style="798" customWidth="1"/>
    <col min="3588" max="3738" width="8.7109375" style="798"/>
    <col min="3739" max="3739" width="4.7109375" style="798" customWidth="1"/>
    <col min="3740" max="3740" width="25.7109375" style="798" customWidth="1"/>
    <col min="3741" max="3741" width="0" style="798" hidden="1" customWidth="1"/>
    <col min="3742" max="3742" width="7.7109375" style="798" customWidth="1"/>
    <col min="3743" max="3743" width="8" style="798" customWidth="1"/>
    <col min="3744" max="3744" width="8.7109375" style="798"/>
    <col min="3745" max="3745" width="8" style="798" customWidth="1"/>
    <col min="3746" max="3746" width="0" style="798" hidden="1" customWidth="1"/>
    <col min="3747" max="3747" width="8" style="798" customWidth="1"/>
    <col min="3748" max="3748" width="8.7109375" style="798"/>
    <col min="3749" max="3749" width="26" style="798" customWidth="1"/>
    <col min="3750" max="3750" width="8.140625" style="798" customWidth="1"/>
    <col min="3751" max="3751" width="8" style="798" customWidth="1"/>
    <col min="3752" max="3752" width="7.7109375" style="798" customWidth="1"/>
    <col min="3753" max="3753" width="0" style="798" hidden="1" customWidth="1"/>
    <col min="3754" max="3755" width="8" style="798" customWidth="1"/>
    <col min="3756" max="3756" width="8.140625" style="798" customWidth="1"/>
    <col min="3757" max="3757" width="8" style="798" customWidth="1"/>
    <col min="3758" max="3758" width="0" style="798" hidden="1" customWidth="1"/>
    <col min="3759" max="3759" width="26" style="798" customWidth="1"/>
    <col min="3760" max="3762" width="8" style="798" customWidth="1"/>
    <col min="3763" max="3763" width="15.7109375" style="798" bestFit="1" customWidth="1"/>
    <col min="3764" max="3764" width="8" style="798" customWidth="1"/>
    <col min="3765" max="3765" width="0" style="798" hidden="1" customWidth="1"/>
    <col min="3766" max="3766" width="8" style="798" customWidth="1"/>
    <col min="3767" max="3767" width="23.85546875" style="798" customWidth="1"/>
    <col min="3768" max="3773" width="8" style="798" customWidth="1"/>
    <col min="3774" max="3774" width="8.140625" style="798" customWidth="1"/>
    <col min="3775" max="3775" width="23.85546875" style="798" customWidth="1"/>
    <col min="3776" max="3776" width="8" style="798" customWidth="1"/>
    <col min="3777" max="3777" width="8.5703125" style="798" customWidth="1"/>
    <col min="3778" max="3778" width="8" style="798" customWidth="1"/>
    <col min="3779" max="3779" width="8.140625" style="798" customWidth="1"/>
    <col min="3780" max="3783" width="8" style="798" customWidth="1"/>
    <col min="3784" max="3784" width="23.85546875" style="798" customWidth="1"/>
    <col min="3785" max="3785" width="8" style="798" customWidth="1"/>
    <col min="3786" max="3786" width="8.5703125" style="798" customWidth="1"/>
    <col min="3787" max="3789" width="8" style="798" customWidth="1"/>
    <col min="3790" max="3790" width="8.7109375" style="798"/>
    <col min="3791" max="3791" width="8.42578125" style="798" customWidth="1"/>
    <col min="3792" max="3792" width="8" style="798" customWidth="1"/>
    <col min="3793" max="3793" width="8.5703125" style="798" customWidth="1"/>
    <col min="3794" max="3794" width="8" style="798" customWidth="1"/>
    <col min="3795" max="3795" width="23.85546875" style="798" customWidth="1"/>
    <col min="3796" max="3798" width="8" style="798" customWidth="1"/>
    <col min="3799" max="3799" width="0" style="798" hidden="1" customWidth="1"/>
    <col min="3800" max="3800" width="8" style="798" customWidth="1"/>
    <col min="3801" max="3801" width="8.140625" style="798" customWidth="1"/>
    <col min="3802" max="3802" width="23.85546875" style="798" customWidth="1"/>
    <col min="3803" max="3803" width="8.140625" style="798" customWidth="1"/>
    <col min="3804" max="3804" width="0" style="798" hidden="1" customWidth="1"/>
    <col min="3805" max="3805" width="8.140625" style="798" customWidth="1"/>
    <col min="3806" max="3806" width="8" style="798" customWidth="1"/>
    <col min="3807" max="3807" width="0" style="798" hidden="1" customWidth="1"/>
    <col min="3808" max="3808" width="8" style="798" customWidth="1"/>
    <col min="3809" max="3809" width="23.85546875" style="798" customWidth="1"/>
    <col min="3810" max="3810" width="8" style="798" bestFit="1" customWidth="1"/>
    <col min="3811" max="3811" width="11" style="798" bestFit="1" customWidth="1"/>
    <col min="3812" max="3812" width="15.7109375" style="798" bestFit="1" customWidth="1"/>
    <col min="3813" max="3813" width="8" style="798" customWidth="1"/>
    <col min="3814" max="3814" width="0" style="798" hidden="1" customWidth="1"/>
    <col min="3815" max="3816" width="9.7109375" style="798" customWidth="1"/>
    <col min="3817" max="3818" width="8.140625" style="798" customWidth="1"/>
    <col min="3819" max="3819" width="23.85546875" style="798" customWidth="1"/>
    <col min="3820" max="3821" width="8" style="798" customWidth="1"/>
    <col min="3822" max="3822" width="10.140625" style="798" customWidth="1"/>
    <col min="3823" max="3823" width="8" style="798" customWidth="1"/>
    <col min="3824" max="3824" width="0" style="798" hidden="1" customWidth="1"/>
    <col min="3825" max="3825" width="8" style="798" customWidth="1"/>
    <col min="3826" max="3826" width="12.7109375" style="798" customWidth="1"/>
    <col min="3827" max="3827" width="8.140625" style="798" customWidth="1"/>
    <col min="3828" max="3828" width="8" style="798" customWidth="1"/>
    <col min="3829" max="3829" width="30.140625" style="798" customWidth="1"/>
    <col min="3830" max="3832" width="8" style="798" customWidth="1"/>
    <col min="3833" max="3833" width="8.140625" style="798" customWidth="1"/>
    <col min="3834" max="3834" width="8" style="798" customWidth="1"/>
    <col min="3835" max="3835" width="8.7109375" style="798"/>
    <col min="3836" max="3836" width="27.7109375" style="798" customWidth="1"/>
    <col min="3837" max="3837" width="8.42578125" style="798" customWidth="1"/>
    <col min="3838" max="3839" width="8" style="798" customWidth="1"/>
    <col min="3840" max="3840" width="8.140625" style="798" customWidth="1"/>
    <col min="3841" max="3841" width="8" style="798" customWidth="1"/>
    <col min="3842" max="3842" width="0" style="798" hidden="1" customWidth="1"/>
    <col min="3843" max="3843" width="13.7109375" style="798" customWidth="1"/>
    <col min="3844" max="3994" width="8.7109375" style="798"/>
    <col min="3995" max="3995" width="4.7109375" style="798" customWidth="1"/>
    <col min="3996" max="3996" width="25.7109375" style="798" customWidth="1"/>
    <col min="3997" max="3997" width="0" style="798" hidden="1" customWidth="1"/>
    <col min="3998" max="3998" width="7.7109375" style="798" customWidth="1"/>
    <col min="3999" max="3999" width="8" style="798" customWidth="1"/>
    <col min="4000" max="4000" width="8.7109375" style="798"/>
    <col min="4001" max="4001" width="8" style="798" customWidth="1"/>
    <col min="4002" max="4002" width="0" style="798" hidden="1" customWidth="1"/>
    <col min="4003" max="4003" width="8" style="798" customWidth="1"/>
    <col min="4004" max="4004" width="8.7109375" style="798"/>
    <col min="4005" max="4005" width="26" style="798" customWidth="1"/>
    <col min="4006" max="4006" width="8.140625" style="798" customWidth="1"/>
    <col min="4007" max="4007" width="8" style="798" customWidth="1"/>
    <col min="4008" max="4008" width="7.7109375" style="798" customWidth="1"/>
    <col min="4009" max="4009" width="0" style="798" hidden="1" customWidth="1"/>
    <col min="4010" max="4011" width="8" style="798" customWidth="1"/>
    <col min="4012" max="4012" width="8.140625" style="798" customWidth="1"/>
    <col min="4013" max="4013" width="8" style="798" customWidth="1"/>
    <col min="4014" max="4014" width="0" style="798" hidden="1" customWidth="1"/>
    <col min="4015" max="4015" width="26" style="798" customWidth="1"/>
    <col min="4016" max="4018" width="8" style="798" customWidth="1"/>
    <col min="4019" max="4019" width="15.7109375" style="798" bestFit="1" customWidth="1"/>
    <col min="4020" max="4020" width="8" style="798" customWidth="1"/>
    <col min="4021" max="4021" width="0" style="798" hidden="1" customWidth="1"/>
    <col min="4022" max="4022" width="8" style="798" customWidth="1"/>
    <col min="4023" max="4023" width="23.85546875" style="798" customWidth="1"/>
    <col min="4024" max="4029" width="8" style="798" customWidth="1"/>
    <col min="4030" max="4030" width="8.140625" style="798" customWidth="1"/>
    <col min="4031" max="4031" width="23.85546875" style="798" customWidth="1"/>
    <col min="4032" max="4032" width="8" style="798" customWidth="1"/>
    <col min="4033" max="4033" width="8.5703125" style="798" customWidth="1"/>
    <col min="4034" max="4034" width="8" style="798" customWidth="1"/>
    <col min="4035" max="4035" width="8.140625" style="798" customWidth="1"/>
    <col min="4036" max="4039" width="8" style="798" customWidth="1"/>
    <col min="4040" max="4040" width="23.85546875" style="798" customWidth="1"/>
    <col min="4041" max="4041" width="8" style="798" customWidth="1"/>
    <col min="4042" max="4042" width="8.5703125" style="798" customWidth="1"/>
    <col min="4043" max="4045" width="8" style="798" customWidth="1"/>
    <col min="4046" max="4046" width="8.7109375" style="798"/>
    <col min="4047" max="4047" width="8.42578125" style="798" customWidth="1"/>
    <col min="4048" max="4048" width="8" style="798" customWidth="1"/>
    <col min="4049" max="4049" width="8.5703125" style="798" customWidth="1"/>
    <col min="4050" max="4050" width="8" style="798" customWidth="1"/>
    <col min="4051" max="4051" width="23.85546875" style="798" customWidth="1"/>
    <col min="4052" max="4054" width="8" style="798" customWidth="1"/>
    <col min="4055" max="4055" width="0" style="798" hidden="1" customWidth="1"/>
    <col min="4056" max="4056" width="8" style="798" customWidth="1"/>
    <col min="4057" max="4057" width="8.140625" style="798" customWidth="1"/>
    <col min="4058" max="4058" width="23.85546875" style="798" customWidth="1"/>
    <col min="4059" max="4059" width="8.140625" style="798" customWidth="1"/>
    <col min="4060" max="4060" width="0" style="798" hidden="1" customWidth="1"/>
    <col min="4061" max="4061" width="8.140625" style="798" customWidth="1"/>
    <col min="4062" max="4062" width="8" style="798" customWidth="1"/>
    <col min="4063" max="4063" width="0" style="798" hidden="1" customWidth="1"/>
    <col min="4064" max="4064" width="8" style="798" customWidth="1"/>
    <col min="4065" max="4065" width="23.85546875" style="798" customWidth="1"/>
    <col min="4066" max="4066" width="8" style="798" bestFit="1" customWidth="1"/>
    <col min="4067" max="4067" width="11" style="798" bestFit="1" customWidth="1"/>
    <col min="4068" max="4068" width="15.7109375" style="798" bestFit="1" customWidth="1"/>
    <col min="4069" max="4069" width="8" style="798" customWidth="1"/>
    <col min="4070" max="4070" width="0" style="798" hidden="1" customWidth="1"/>
    <col min="4071" max="4072" width="9.7109375" style="798" customWidth="1"/>
    <col min="4073" max="4074" width="8.140625" style="798" customWidth="1"/>
    <col min="4075" max="4075" width="23.85546875" style="798" customWidth="1"/>
    <col min="4076" max="4077" width="8" style="798" customWidth="1"/>
    <col min="4078" max="4078" width="10.140625" style="798" customWidth="1"/>
    <col min="4079" max="4079" width="8" style="798" customWidth="1"/>
    <col min="4080" max="4080" width="0" style="798" hidden="1" customWidth="1"/>
    <col min="4081" max="4081" width="8" style="798" customWidth="1"/>
    <col min="4082" max="4082" width="12.7109375" style="798" customWidth="1"/>
    <col min="4083" max="4083" width="8.140625" style="798" customWidth="1"/>
    <col min="4084" max="4084" width="8" style="798" customWidth="1"/>
    <col min="4085" max="4085" width="30.140625" style="798" customWidth="1"/>
    <col min="4086" max="4088" width="8" style="798" customWidth="1"/>
    <col min="4089" max="4089" width="8.140625" style="798" customWidth="1"/>
    <col min="4090" max="4090" width="8" style="798" customWidth="1"/>
    <col min="4091" max="4091" width="8.7109375" style="798"/>
    <col min="4092" max="4092" width="27.7109375" style="798" customWidth="1"/>
    <col min="4093" max="4093" width="8.42578125" style="798" customWidth="1"/>
    <col min="4094" max="4095" width="8" style="798" customWidth="1"/>
    <col min="4096" max="4096" width="8.140625" style="798" customWidth="1"/>
    <col min="4097" max="4097" width="8" style="798" customWidth="1"/>
    <col min="4098" max="4098" width="0" style="798" hidden="1" customWidth="1"/>
    <col min="4099" max="4099" width="13.7109375" style="798" customWidth="1"/>
    <col min="4100" max="4250" width="8.7109375" style="798"/>
    <col min="4251" max="4251" width="4.7109375" style="798" customWidth="1"/>
    <col min="4252" max="4252" width="25.7109375" style="798" customWidth="1"/>
    <col min="4253" max="4253" width="0" style="798" hidden="1" customWidth="1"/>
    <col min="4254" max="4254" width="7.7109375" style="798" customWidth="1"/>
    <col min="4255" max="4255" width="8" style="798" customWidth="1"/>
    <col min="4256" max="4256" width="8.7109375" style="798"/>
    <col min="4257" max="4257" width="8" style="798" customWidth="1"/>
    <col min="4258" max="4258" width="0" style="798" hidden="1" customWidth="1"/>
    <col min="4259" max="4259" width="8" style="798" customWidth="1"/>
    <col min="4260" max="4260" width="8.7109375" style="798"/>
    <col min="4261" max="4261" width="26" style="798" customWidth="1"/>
    <col min="4262" max="4262" width="8.140625" style="798" customWidth="1"/>
    <col min="4263" max="4263" width="8" style="798" customWidth="1"/>
    <col min="4264" max="4264" width="7.7109375" style="798" customWidth="1"/>
    <col min="4265" max="4265" width="0" style="798" hidden="1" customWidth="1"/>
    <col min="4266" max="4267" width="8" style="798" customWidth="1"/>
    <col min="4268" max="4268" width="8.140625" style="798" customWidth="1"/>
    <col min="4269" max="4269" width="8" style="798" customWidth="1"/>
    <col min="4270" max="4270" width="0" style="798" hidden="1" customWidth="1"/>
    <col min="4271" max="4271" width="26" style="798" customWidth="1"/>
    <col min="4272" max="4274" width="8" style="798" customWidth="1"/>
    <col min="4275" max="4275" width="15.7109375" style="798" bestFit="1" customWidth="1"/>
    <col min="4276" max="4276" width="8" style="798" customWidth="1"/>
    <col min="4277" max="4277" width="0" style="798" hidden="1" customWidth="1"/>
    <col min="4278" max="4278" width="8" style="798" customWidth="1"/>
    <col min="4279" max="4279" width="23.85546875" style="798" customWidth="1"/>
    <col min="4280" max="4285" width="8" style="798" customWidth="1"/>
    <col min="4286" max="4286" width="8.140625" style="798" customWidth="1"/>
    <col min="4287" max="4287" width="23.85546875" style="798" customWidth="1"/>
    <col min="4288" max="4288" width="8" style="798" customWidth="1"/>
    <col min="4289" max="4289" width="8.5703125" style="798" customWidth="1"/>
    <col min="4290" max="4290" width="8" style="798" customWidth="1"/>
    <col min="4291" max="4291" width="8.140625" style="798" customWidth="1"/>
    <col min="4292" max="4295" width="8" style="798" customWidth="1"/>
    <col min="4296" max="4296" width="23.85546875" style="798" customWidth="1"/>
    <col min="4297" max="4297" width="8" style="798" customWidth="1"/>
    <col min="4298" max="4298" width="8.5703125" style="798" customWidth="1"/>
    <col min="4299" max="4301" width="8" style="798" customWidth="1"/>
    <col min="4302" max="4302" width="8.7109375" style="798"/>
    <col min="4303" max="4303" width="8.42578125" style="798" customWidth="1"/>
    <col min="4304" max="4304" width="8" style="798" customWidth="1"/>
    <col min="4305" max="4305" width="8.5703125" style="798" customWidth="1"/>
    <col min="4306" max="4306" width="8" style="798" customWidth="1"/>
    <col min="4307" max="4307" width="23.85546875" style="798" customWidth="1"/>
    <col min="4308" max="4310" width="8" style="798" customWidth="1"/>
    <col min="4311" max="4311" width="0" style="798" hidden="1" customWidth="1"/>
    <col min="4312" max="4312" width="8" style="798" customWidth="1"/>
    <col min="4313" max="4313" width="8.140625" style="798" customWidth="1"/>
    <col min="4314" max="4314" width="23.85546875" style="798" customWidth="1"/>
    <col min="4315" max="4315" width="8.140625" style="798" customWidth="1"/>
    <col min="4316" max="4316" width="0" style="798" hidden="1" customWidth="1"/>
    <col min="4317" max="4317" width="8.140625" style="798" customWidth="1"/>
    <col min="4318" max="4318" width="8" style="798" customWidth="1"/>
    <col min="4319" max="4319" width="0" style="798" hidden="1" customWidth="1"/>
    <col min="4320" max="4320" width="8" style="798" customWidth="1"/>
    <col min="4321" max="4321" width="23.85546875" style="798" customWidth="1"/>
    <col min="4322" max="4322" width="8" style="798" bestFit="1" customWidth="1"/>
    <col min="4323" max="4323" width="11" style="798" bestFit="1" customWidth="1"/>
    <col min="4324" max="4324" width="15.7109375" style="798" bestFit="1" customWidth="1"/>
    <col min="4325" max="4325" width="8" style="798" customWidth="1"/>
    <col min="4326" max="4326" width="0" style="798" hidden="1" customWidth="1"/>
    <col min="4327" max="4328" width="9.7109375" style="798" customWidth="1"/>
    <col min="4329" max="4330" width="8.140625" style="798" customWidth="1"/>
    <col min="4331" max="4331" width="23.85546875" style="798" customWidth="1"/>
    <col min="4332" max="4333" width="8" style="798" customWidth="1"/>
    <col min="4334" max="4334" width="10.140625" style="798" customWidth="1"/>
    <col min="4335" max="4335" width="8" style="798" customWidth="1"/>
    <col min="4336" max="4336" width="0" style="798" hidden="1" customWidth="1"/>
    <col min="4337" max="4337" width="8" style="798" customWidth="1"/>
    <col min="4338" max="4338" width="12.7109375" style="798" customWidth="1"/>
    <col min="4339" max="4339" width="8.140625" style="798" customWidth="1"/>
    <col min="4340" max="4340" width="8" style="798" customWidth="1"/>
    <col min="4341" max="4341" width="30.140625" style="798" customWidth="1"/>
    <col min="4342" max="4344" width="8" style="798" customWidth="1"/>
    <col min="4345" max="4345" width="8.140625" style="798" customWidth="1"/>
    <col min="4346" max="4346" width="8" style="798" customWidth="1"/>
    <col min="4347" max="4347" width="8.7109375" style="798"/>
    <col min="4348" max="4348" width="27.7109375" style="798" customWidth="1"/>
    <col min="4349" max="4349" width="8.42578125" style="798" customWidth="1"/>
    <col min="4350" max="4351" width="8" style="798" customWidth="1"/>
    <col min="4352" max="4352" width="8.140625" style="798" customWidth="1"/>
    <col min="4353" max="4353" width="8" style="798" customWidth="1"/>
    <col min="4354" max="4354" width="0" style="798" hidden="1" customWidth="1"/>
    <col min="4355" max="4355" width="13.7109375" style="798" customWidth="1"/>
    <col min="4356" max="4506" width="8.7109375" style="798"/>
    <col min="4507" max="4507" width="4.7109375" style="798" customWidth="1"/>
    <col min="4508" max="4508" width="25.7109375" style="798" customWidth="1"/>
    <col min="4509" max="4509" width="0" style="798" hidden="1" customWidth="1"/>
    <col min="4510" max="4510" width="7.7109375" style="798" customWidth="1"/>
    <col min="4511" max="4511" width="8" style="798" customWidth="1"/>
    <col min="4512" max="4512" width="8.7109375" style="798"/>
    <col min="4513" max="4513" width="8" style="798" customWidth="1"/>
    <col min="4514" max="4514" width="0" style="798" hidden="1" customWidth="1"/>
    <col min="4515" max="4515" width="8" style="798" customWidth="1"/>
    <col min="4516" max="4516" width="8.7109375" style="798"/>
    <col min="4517" max="4517" width="26" style="798" customWidth="1"/>
    <col min="4518" max="4518" width="8.140625" style="798" customWidth="1"/>
    <col min="4519" max="4519" width="8" style="798" customWidth="1"/>
    <col min="4520" max="4520" width="7.7109375" style="798" customWidth="1"/>
    <col min="4521" max="4521" width="0" style="798" hidden="1" customWidth="1"/>
    <col min="4522" max="4523" width="8" style="798" customWidth="1"/>
    <col min="4524" max="4524" width="8.140625" style="798" customWidth="1"/>
    <col min="4525" max="4525" width="8" style="798" customWidth="1"/>
    <col min="4526" max="4526" width="0" style="798" hidden="1" customWidth="1"/>
    <col min="4527" max="4527" width="26" style="798" customWidth="1"/>
    <col min="4528" max="4530" width="8" style="798" customWidth="1"/>
    <col min="4531" max="4531" width="15.7109375" style="798" bestFit="1" customWidth="1"/>
    <col min="4532" max="4532" width="8" style="798" customWidth="1"/>
    <col min="4533" max="4533" width="0" style="798" hidden="1" customWidth="1"/>
    <col min="4534" max="4534" width="8" style="798" customWidth="1"/>
    <col min="4535" max="4535" width="23.85546875" style="798" customWidth="1"/>
    <col min="4536" max="4541" width="8" style="798" customWidth="1"/>
    <col min="4542" max="4542" width="8.140625" style="798" customWidth="1"/>
    <col min="4543" max="4543" width="23.85546875" style="798" customWidth="1"/>
    <col min="4544" max="4544" width="8" style="798" customWidth="1"/>
    <col min="4545" max="4545" width="8.5703125" style="798" customWidth="1"/>
    <col min="4546" max="4546" width="8" style="798" customWidth="1"/>
    <col min="4547" max="4547" width="8.140625" style="798" customWidth="1"/>
    <col min="4548" max="4551" width="8" style="798" customWidth="1"/>
    <col min="4552" max="4552" width="23.85546875" style="798" customWidth="1"/>
    <col min="4553" max="4553" width="8" style="798" customWidth="1"/>
    <col min="4554" max="4554" width="8.5703125" style="798" customWidth="1"/>
    <col min="4555" max="4557" width="8" style="798" customWidth="1"/>
    <col min="4558" max="4558" width="8.7109375" style="798"/>
    <col min="4559" max="4559" width="8.42578125" style="798" customWidth="1"/>
    <col min="4560" max="4560" width="8" style="798" customWidth="1"/>
    <col min="4561" max="4561" width="8.5703125" style="798" customWidth="1"/>
    <col min="4562" max="4562" width="8" style="798" customWidth="1"/>
    <col min="4563" max="4563" width="23.85546875" style="798" customWidth="1"/>
    <col min="4564" max="4566" width="8" style="798" customWidth="1"/>
    <col min="4567" max="4567" width="0" style="798" hidden="1" customWidth="1"/>
    <col min="4568" max="4568" width="8" style="798" customWidth="1"/>
    <col min="4569" max="4569" width="8.140625" style="798" customWidth="1"/>
    <col min="4570" max="4570" width="23.85546875" style="798" customWidth="1"/>
    <col min="4571" max="4571" width="8.140625" style="798" customWidth="1"/>
    <col min="4572" max="4572" width="0" style="798" hidden="1" customWidth="1"/>
    <col min="4573" max="4573" width="8.140625" style="798" customWidth="1"/>
    <col min="4574" max="4574" width="8" style="798" customWidth="1"/>
    <col min="4575" max="4575" width="0" style="798" hidden="1" customWidth="1"/>
    <col min="4576" max="4576" width="8" style="798" customWidth="1"/>
    <col min="4577" max="4577" width="23.85546875" style="798" customWidth="1"/>
    <col min="4578" max="4578" width="8" style="798" bestFit="1" customWidth="1"/>
    <col min="4579" max="4579" width="11" style="798" bestFit="1" customWidth="1"/>
    <col min="4580" max="4580" width="15.7109375" style="798" bestFit="1" customWidth="1"/>
    <col min="4581" max="4581" width="8" style="798" customWidth="1"/>
    <col min="4582" max="4582" width="0" style="798" hidden="1" customWidth="1"/>
    <col min="4583" max="4584" width="9.7109375" style="798" customWidth="1"/>
    <col min="4585" max="4586" width="8.140625" style="798" customWidth="1"/>
    <col min="4587" max="4587" width="23.85546875" style="798" customWidth="1"/>
    <col min="4588" max="4589" width="8" style="798" customWidth="1"/>
    <col min="4590" max="4590" width="10.140625" style="798" customWidth="1"/>
    <col min="4591" max="4591" width="8" style="798" customWidth="1"/>
    <col min="4592" max="4592" width="0" style="798" hidden="1" customWidth="1"/>
    <col min="4593" max="4593" width="8" style="798" customWidth="1"/>
    <col min="4594" max="4594" width="12.7109375" style="798" customWidth="1"/>
    <col min="4595" max="4595" width="8.140625" style="798" customWidth="1"/>
    <col min="4596" max="4596" width="8" style="798" customWidth="1"/>
    <col min="4597" max="4597" width="30.140625" style="798" customWidth="1"/>
    <col min="4598" max="4600" width="8" style="798" customWidth="1"/>
    <col min="4601" max="4601" width="8.140625" style="798" customWidth="1"/>
    <col min="4602" max="4602" width="8" style="798" customWidth="1"/>
    <col min="4603" max="4603" width="8.7109375" style="798"/>
    <col min="4604" max="4604" width="27.7109375" style="798" customWidth="1"/>
    <col min="4605" max="4605" width="8.42578125" style="798" customWidth="1"/>
    <col min="4606" max="4607" width="8" style="798" customWidth="1"/>
    <col min="4608" max="4608" width="8.140625" style="798" customWidth="1"/>
    <col min="4609" max="4609" width="8" style="798" customWidth="1"/>
    <col min="4610" max="4610" width="0" style="798" hidden="1" customWidth="1"/>
    <col min="4611" max="4611" width="13.7109375" style="798" customWidth="1"/>
    <col min="4612" max="4762" width="8.7109375" style="798"/>
    <col min="4763" max="4763" width="4.7109375" style="798" customWidth="1"/>
    <col min="4764" max="4764" width="25.7109375" style="798" customWidth="1"/>
    <col min="4765" max="4765" width="0" style="798" hidden="1" customWidth="1"/>
    <col min="4766" max="4766" width="7.7109375" style="798" customWidth="1"/>
    <col min="4767" max="4767" width="8" style="798" customWidth="1"/>
    <col min="4768" max="4768" width="8.7109375" style="798"/>
    <col min="4769" max="4769" width="8" style="798" customWidth="1"/>
    <col min="4770" max="4770" width="0" style="798" hidden="1" customWidth="1"/>
    <col min="4771" max="4771" width="8" style="798" customWidth="1"/>
    <col min="4772" max="4772" width="8.7109375" style="798"/>
    <col min="4773" max="4773" width="26" style="798" customWidth="1"/>
    <col min="4774" max="4774" width="8.140625" style="798" customWidth="1"/>
    <col min="4775" max="4775" width="8" style="798" customWidth="1"/>
    <col min="4776" max="4776" width="7.7109375" style="798" customWidth="1"/>
    <col min="4777" max="4777" width="0" style="798" hidden="1" customWidth="1"/>
    <col min="4778" max="4779" width="8" style="798" customWidth="1"/>
    <col min="4780" max="4780" width="8.140625" style="798" customWidth="1"/>
    <col min="4781" max="4781" width="8" style="798" customWidth="1"/>
    <col min="4782" max="4782" width="0" style="798" hidden="1" customWidth="1"/>
    <col min="4783" max="4783" width="26" style="798" customWidth="1"/>
    <col min="4784" max="4786" width="8" style="798" customWidth="1"/>
    <col min="4787" max="4787" width="15.7109375" style="798" bestFit="1" customWidth="1"/>
    <col min="4788" max="4788" width="8" style="798" customWidth="1"/>
    <col min="4789" max="4789" width="0" style="798" hidden="1" customWidth="1"/>
    <col min="4790" max="4790" width="8" style="798" customWidth="1"/>
    <col min="4791" max="4791" width="23.85546875" style="798" customWidth="1"/>
    <col min="4792" max="4797" width="8" style="798" customWidth="1"/>
    <col min="4798" max="4798" width="8.140625" style="798" customWidth="1"/>
    <col min="4799" max="4799" width="23.85546875" style="798" customWidth="1"/>
    <col min="4800" max="4800" width="8" style="798" customWidth="1"/>
    <col min="4801" max="4801" width="8.5703125" style="798" customWidth="1"/>
    <col min="4802" max="4802" width="8" style="798" customWidth="1"/>
    <col min="4803" max="4803" width="8.140625" style="798" customWidth="1"/>
    <col min="4804" max="4807" width="8" style="798" customWidth="1"/>
    <col min="4808" max="4808" width="23.85546875" style="798" customWidth="1"/>
    <col min="4809" max="4809" width="8" style="798" customWidth="1"/>
    <col min="4810" max="4810" width="8.5703125" style="798" customWidth="1"/>
    <col min="4811" max="4813" width="8" style="798" customWidth="1"/>
    <col min="4814" max="4814" width="8.7109375" style="798"/>
    <col min="4815" max="4815" width="8.42578125" style="798" customWidth="1"/>
    <col min="4816" max="4816" width="8" style="798" customWidth="1"/>
    <col min="4817" max="4817" width="8.5703125" style="798" customWidth="1"/>
    <col min="4818" max="4818" width="8" style="798" customWidth="1"/>
    <col min="4819" max="4819" width="23.85546875" style="798" customWidth="1"/>
    <col min="4820" max="4822" width="8" style="798" customWidth="1"/>
    <col min="4823" max="4823" width="0" style="798" hidden="1" customWidth="1"/>
    <col min="4824" max="4824" width="8" style="798" customWidth="1"/>
    <col min="4825" max="4825" width="8.140625" style="798" customWidth="1"/>
    <col min="4826" max="4826" width="23.85546875" style="798" customWidth="1"/>
    <col min="4827" max="4827" width="8.140625" style="798" customWidth="1"/>
    <col min="4828" max="4828" width="0" style="798" hidden="1" customWidth="1"/>
    <col min="4829" max="4829" width="8.140625" style="798" customWidth="1"/>
    <col min="4830" max="4830" width="8" style="798" customWidth="1"/>
    <col min="4831" max="4831" width="0" style="798" hidden="1" customWidth="1"/>
    <col min="4832" max="4832" width="8" style="798" customWidth="1"/>
    <col min="4833" max="4833" width="23.85546875" style="798" customWidth="1"/>
    <col min="4834" max="4834" width="8" style="798" bestFit="1" customWidth="1"/>
    <col min="4835" max="4835" width="11" style="798" bestFit="1" customWidth="1"/>
    <col min="4836" max="4836" width="15.7109375" style="798" bestFit="1" customWidth="1"/>
    <col min="4837" max="4837" width="8" style="798" customWidth="1"/>
    <col min="4838" max="4838" width="0" style="798" hidden="1" customWidth="1"/>
    <col min="4839" max="4840" width="9.7109375" style="798" customWidth="1"/>
    <col min="4841" max="4842" width="8.140625" style="798" customWidth="1"/>
    <col min="4843" max="4843" width="23.85546875" style="798" customWidth="1"/>
    <col min="4844" max="4845" width="8" style="798" customWidth="1"/>
    <col min="4846" max="4846" width="10.140625" style="798" customWidth="1"/>
    <col min="4847" max="4847" width="8" style="798" customWidth="1"/>
    <col min="4848" max="4848" width="0" style="798" hidden="1" customWidth="1"/>
    <col min="4849" max="4849" width="8" style="798" customWidth="1"/>
    <col min="4850" max="4850" width="12.7109375" style="798" customWidth="1"/>
    <col min="4851" max="4851" width="8.140625" style="798" customWidth="1"/>
    <col min="4852" max="4852" width="8" style="798" customWidth="1"/>
    <col min="4853" max="4853" width="30.140625" style="798" customWidth="1"/>
    <col min="4854" max="4856" width="8" style="798" customWidth="1"/>
    <col min="4857" max="4857" width="8.140625" style="798" customWidth="1"/>
    <col min="4858" max="4858" width="8" style="798" customWidth="1"/>
    <col min="4859" max="4859" width="8.7109375" style="798"/>
    <col min="4860" max="4860" width="27.7109375" style="798" customWidth="1"/>
    <col min="4861" max="4861" width="8.42578125" style="798" customWidth="1"/>
    <col min="4862" max="4863" width="8" style="798" customWidth="1"/>
    <col min="4864" max="4864" width="8.140625" style="798" customWidth="1"/>
    <col min="4865" max="4865" width="8" style="798" customWidth="1"/>
    <col min="4866" max="4866" width="0" style="798" hidden="1" customWidth="1"/>
    <col min="4867" max="4867" width="13.7109375" style="798" customWidth="1"/>
    <col min="4868" max="5018" width="8.7109375" style="798"/>
    <col min="5019" max="5019" width="4.7109375" style="798" customWidth="1"/>
    <col min="5020" max="5020" width="25.7109375" style="798" customWidth="1"/>
    <col min="5021" max="5021" width="0" style="798" hidden="1" customWidth="1"/>
    <col min="5022" max="5022" width="7.7109375" style="798" customWidth="1"/>
    <col min="5023" max="5023" width="8" style="798" customWidth="1"/>
    <col min="5024" max="5024" width="8.7109375" style="798"/>
    <col min="5025" max="5025" width="8" style="798" customWidth="1"/>
    <col min="5026" max="5026" width="0" style="798" hidden="1" customWidth="1"/>
    <col min="5027" max="5027" width="8" style="798" customWidth="1"/>
    <col min="5028" max="5028" width="8.7109375" style="798"/>
    <col min="5029" max="5029" width="26" style="798" customWidth="1"/>
    <col min="5030" max="5030" width="8.140625" style="798" customWidth="1"/>
    <col min="5031" max="5031" width="8" style="798" customWidth="1"/>
    <col min="5032" max="5032" width="7.7109375" style="798" customWidth="1"/>
    <col min="5033" max="5033" width="0" style="798" hidden="1" customWidth="1"/>
    <col min="5034" max="5035" width="8" style="798" customWidth="1"/>
    <col min="5036" max="5036" width="8.140625" style="798" customWidth="1"/>
    <col min="5037" max="5037" width="8" style="798" customWidth="1"/>
    <col min="5038" max="5038" width="0" style="798" hidden="1" customWidth="1"/>
    <col min="5039" max="5039" width="26" style="798" customWidth="1"/>
    <col min="5040" max="5042" width="8" style="798" customWidth="1"/>
    <col min="5043" max="5043" width="15.7109375" style="798" bestFit="1" customWidth="1"/>
    <col min="5044" max="5044" width="8" style="798" customWidth="1"/>
    <col min="5045" max="5045" width="0" style="798" hidden="1" customWidth="1"/>
    <col min="5046" max="5046" width="8" style="798" customWidth="1"/>
    <col min="5047" max="5047" width="23.85546875" style="798" customWidth="1"/>
    <col min="5048" max="5053" width="8" style="798" customWidth="1"/>
    <col min="5054" max="5054" width="8.140625" style="798" customWidth="1"/>
    <col min="5055" max="5055" width="23.85546875" style="798" customWidth="1"/>
    <col min="5056" max="5056" width="8" style="798" customWidth="1"/>
    <col min="5057" max="5057" width="8.5703125" style="798" customWidth="1"/>
    <col min="5058" max="5058" width="8" style="798" customWidth="1"/>
    <col min="5059" max="5059" width="8.140625" style="798" customWidth="1"/>
    <col min="5060" max="5063" width="8" style="798" customWidth="1"/>
    <col min="5064" max="5064" width="23.85546875" style="798" customWidth="1"/>
    <col min="5065" max="5065" width="8" style="798" customWidth="1"/>
    <col min="5066" max="5066" width="8.5703125" style="798" customWidth="1"/>
    <col min="5067" max="5069" width="8" style="798" customWidth="1"/>
    <col min="5070" max="5070" width="8.7109375" style="798"/>
    <col min="5071" max="5071" width="8.42578125" style="798" customWidth="1"/>
    <col min="5072" max="5072" width="8" style="798" customWidth="1"/>
    <col min="5073" max="5073" width="8.5703125" style="798" customWidth="1"/>
    <col min="5074" max="5074" width="8" style="798" customWidth="1"/>
    <col min="5075" max="5075" width="23.85546875" style="798" customWidth="1"/>
    <col min="5076" max="5078" width="8" style="798" customWidth="1"/>
    <col min="5079" max="5079" width="0" style="798" hidden="1" customWidth="1"/>
    <col min="5080" max="5080" width="8" style="798" customWidth="1"/>
    <col min="5081" max="5081" width="8.140625" style="798" customWidth="1"/>
    <col min="5082" max="5082" width="23.85546875" style="798" customWidth="1"/>
    <col min="5083" max="5083" width="8.140625" style="798" customWidth="1"/>
    <col min="5084" max="5084" width="0" style="798" hidden="1" customWidth="1"/>
    <col min="5085" max="5085" width="8.140625" style="798" customWidth="1"/>
    <col min="5086" max="5086" width="8" style="798" customWidth="1"/>
    <col min="5087" max="5087" width="0" style="798" hidden="1" customWidth="1"/>
    <col min="5088" max="5088" width="8" style="798" customWidth="1"/>
    <col min="5089" max="5089" width="23.85546875" style="798" customWidth="1"/>
    <col min="5090" max="5090" width="8" style="798" bestFit="1" customWidth="1"/>
    <col min="5091" max="5091" width="11" style="798" bestFit="1" customWidth="1"/>
    <col min="5092" max="5092" width="15.7109375" style="798" bestFit="1" customWidth="1"/>
    <col min="5093" max="5093" width="8" style="798" customWidth="1"/>
    <col min="5094" max="5094" width="0" style="798" hidden="1" customWidth="1"/>
    <col min="5095" max="5096" width="9.7109375" style="798" customWidth="1"/>
    <col min="5097" max="5098" width="8.140625" style="798" customWidth="1"/>
    <col min="5099" max="5099" width="23.85546875" style="798" customWidth="1"/>
    <col min="5100" max="5101" width="8" style="798" customWidth="1"/>
    <col min="5102" max="5102" width="10.140625" style="798" customWidth="1"/>
    <col min="5103" max="5103" width="8" style="798" customWidth="1"/>
    <col min="5104" max="5104" width="0" style="798" hidden="1" customWidth="1"/>
    <col min="5105" max="5105" width="8" style="798" customWidth="1"/>
    <col min="5106" max="5106" width="12.7109375" style="798" customWidth="1"/>
    <col min="5107" max="5107" width="8.140625" style="798" customWidth="1"/>
    <col min="5108" max="5108" width="8" style="798" customWidth="1"/>
    <col min="5109" max="5109" width="30.140625" style="798" customWidth="1"/>
    <col min="5110" max="5112" width="8" style="798" customWidth="1"/>
    <col min="5113" max="5113" width="8.140625" style="798" customWidth="1"/>
    <col min="5114" max="5114" width="8" style="798" customWidth="1"/>
    <col min="5115" max="5115" width="8.7109375" style="798"/>
    <col min="5116" max="5116" width="27.7109375" style="798" customWidth="1"/>
    <col min="5117" max="5117" width="8.42578125" style="798" customWidth="1"/>
    <col min="5118" max="5119" width="8" style="798" customWidth="1"/>
    <col min="5120" max="5120" width="8.140625" style="798" customWidth="1"/>
    <col min="5121" max="5121" width="8" style="798" customWidth="1"/>
    <col min="5122" max="5122" width="0" style="798" hidden="1" customWidth="1"/>
    <col min="5123" max="5123" width="13.7109375" style="798" customWidth="1"/>
    <col min="5124" max="5274" width="8.7109375" style="798"/>
    <col min="5275" max="5275" width="4.7109375" style="798" customWidth="1"/>
    <col min="5276" max="5276" width="25.7109375" style="798" customWidth="1"/>
    <col min="5277" max="5277" width="0" style="798" hidden="1" customWidth="1"/>
    <col min="5278" max="5278" width="7.7109375" style="798" customWidth="1"/>
    <col min="5279" max="5279" width="8" style="798" customWidth="1"/>
    <col min="5280" max="5280" width="8.7109375" style="798"/>
    <col min="5281" max="5281" width="8" style="798" customWidth="1"/>
    <col min="5282" max="5282" width="0" style="798" hidden="1" customWidth="1"/>
    <col min="5283" max="5283" width="8" style="798" customWidth="1"/>
    <col min="5284" max="5284" width="8.7109375" style="798"/>
    <col min="5285" max="5285" width="26" style="798" customWidth="1"/>
    <col min="5286" max="5286" width="8.140625" style="798" customWidth="1"/>
    <col min="5287" max="5287" width="8" style="798" customWidth="1"/>
    <col min="5288" max="5288" width="7.7109375" style="798" customWidth="1"/>
    <col min="5289" max="5289" width="0" style="798" hidden="1" customWidth="1"/>
    <col min="5290" max="5291" width="8" style="798" customWidth="1"/>
    <col min="5292" max="5292" width="8.140625" style="798" customWidth="1"/>
    <col min="5293" max="5293" width="8" style="798" customWidth="1"/>
    <col min="5294" max="5294" width="0" style="798" hidden="1" customWidth="1"/>
    <col min="5295" max="5295" width="26" style="798" customWidth="1"/>
    <col min="5296" max="5298" width="8" style="798" customWidth="1"/>
    <col min="5299" max="5299" width="15.7109375" style="798" bestFit="1" customWidth="1"/>
    <col min="5300" max="5300" width="8" style="798" customWidth="1"/>
    <col min="5301" max="5301" width="0" style="798" hidden="1" customWidth="1"/>
    <col min="5302" max="5302" width="8" style="798" customWidth="1"/>
    <col min="5303" max="5303" width="23.85546875" style="798" customWidth="1"/>
    <col min="5304" max="5309" width="8" style="798" customWidth="1"/>
    <col min="5310" max="5310" width="8.140625" style="798" customWidth="1"/>
    <col min="5311" max="5311" width="23.85546875" style="798" customWidth="1"/>
    <col min="5312" max="5312" width="8" style="798" customWidth="1"/>
    <col min="5313" max="5313" width="8.5703125" style="798" customWidth="1"/>
    <col min="5314" max="5314" width="8" style="798" customWidth="1"/>
    <col min="5315" max="5315" width="8.140625" style="798" customWidth="1"/>
    <col min="5316" max="5319" width="8" style="798" customWidth="1"/>
    <col min="5320" max="5320" width="23.85546875" style="798" customWidth="1"/>
    <col min="5321" max="5321" width="8" style="798" customWidth="1"/>
    <col min="5322" max="5322" width="8.5703125" style="798" customWidth="1"/>
    <col min="5323" max="5325" width="8" style="798" customWidth="1"/>
    <col min="5326" max="5326" width="8.7109375" style="798"/>
    <col min="5327" max="5327" width="8.42578125" style="798" customWidth="1"/>
    <col min="5328" max="5328" width="8" style="798" customWidth="1"/>
    <col min="5329" max="5329" width="8.5703125" style="798" customWidth="1"/>
    <col min="5330" max="5330" width="8" style="798" customWidth="1"/>
    <col min="5331" max="5331" width="23.85546875" style="798" customWidth="1"/>
    <col min="5332" max="5334" width="8" style="798" customWidth="1"/>
    <col min="5335" max="5335" width="0" style="798" hidden="1" customWidth="1"/>
    <col min="5336" max="5336" width="8" style="798" customWidth="1"/>
    <col min="5337" max="5337" width="8.140625" style="798" customWidth="1"/>
    <col min="5338" max="5338" width="23.85546875" style="798" customWidth="1"/>
    <col min="5339" max="5339" width="8.140625" style="798" customWidth="1"/>
    <col min="5340" max="5340" width="0" style="798" hidden="1" customWidth="1"/>
    <col min="5341" max="5341" width="8.140625" style="798" customWidth="1"/>
    <col min="5342" max="5342" width="8" style="798" customWidth="1"/>
    <col min="5343" max="5343" width="0" style="798" hidden="1" customWidth="1"/>
    <col min="5344" max="5344" width="8" style="798" customWidth="1"/>
    <col min="5345" max="5345" width="23.85546875" style="798" customWidth="1"/>
    <col min="5346" max="5346" width="8" style="798" bestFit="1" customWidth="1"/>
    <col min="5347" max="5347" width="11" style="798" bestFit="1" customWidth="1"/>
    <col min="5348" max="5348" width="15.7109375" style="798" bestFit="1" customWidth="1"/>
    <col min="5349" max="5349" width="8" style="798" customWidth="1"/>
    <col min="5350" max="5350" width="0" style="798" hidden="1" customWidth="1"/>
    <col min="5351" max="5352" width="9.7109375" style="798" customWidth="1"/>
    <col min="5353" max="5354" width="8.140625" style="798" customWidth="1"/>
    <col min="5355" max="5355" width="23.85546875" style="798" customWidth="1"/>
    <col min="5356" max="5357" width="8" style="798" customWidth="1"/>
    <col min="5358" max="5358" width="10.140625" style="798" customWidth="1"/>
    <col min="5359" max="5359" width="8" style="798" customWidth="1"/>
    <col min="5360" max="5360" width="0" style="798" hidden="1" customWidth="1"/>
    <col min="5361" max="5361" width="8" style="798" customWidth="1"/>
    <col min="5362" max="5362" width="12.7109375" style="798" customWidth="1"/>
    <col min="5363" max="5363" width="8.140625" style="798" customWidth="1"/>
    <col min="5364" max="5364" width="8" style="798" customWidth="1"/>
    <col min="5365" max="5365" width="30.140625" style="798" customWidth="1"/>
    <col min="5366" max="5368" width="8" style="798" customWidth="1"/>
    <col min="5369" max="5369" width="8.140625" style="798" customWidth="1"/>
    <col min="5370" max="5370" width="8" style="798" customWidth="1"/>
    <col min="5371" max="5371" width="8.7109375" style="798"/>
    <col min="5372" max="5372" width="27.7109375" style="798" customWidth="1"/>
    <col min="5373" max="5373" width="8.42578125" style="798" customWidth="1"/>
    <col min="5374" max="5375" width="8" style="798" customWidth="1"/>
    <col min="5376" max="5376" width="8.140625" style="798" customWidth="1"/>
    <col min="5377" max="5377" width="8" style="798" customWidth="1"/>
    <col min="5378" max="5378" width="0" style="798" hidden="1" customWidth="1"/>
    <col min="5379" max="5379" width="13.7109375" style="798" customWidth="1"/>
    <col min="5380" max="5530" width="8.7109375" style="798"/>
    <col min="5531" max="5531" width="4.7109375" style="798" customWidth="1"/>
    <col min="5532" max="5532" width="25.7109375" style="798" customWidth="1"/>
    <col min="5533" max="5533" width="0" style="798" hidden="1" customWidth="1"/>
    <col min="5534" max="5534" width="7.7109375" style="798" customWidth="1"/>
    <col min="5535" max="5535" width="8" style="798" customWidth="1"/>
    <col min="5536" max="5536" width="8.7109375" style="798"/>
    <col min="5537" max="5537" width="8" style="798" customWidth="1"/>
    <col min="5538" max="5538" width="0" style="798" hidden="1" customWidth="1"/>
    <col min="5539" max="5539" width="8" style="798" customWidth="1"/>
    <col min="5540" max="5540" width="8.7109375" style="798"/>
    <col min="5541" max="5541" width="26" style="798" customWidth="1"/>
    <col min="5542" max="5542" width="8.140625" style="798" customWidth="1"/>
    <col min="5543" max="5543" width="8" style="798" customWidth="1"/>
    <col min="5544" max="5544" width="7.7109375" style="798" customWidth="1"/>
    <col min="5545" max="5545" width="0" style="798" hidden="1" customWidth="1"/>
    <col min="5546" max="5547" width="8" style="798" customWidth="1"/>
    <col min="5548" max="5548" width="8.140625" style="798" customWidth="1"/>
    <col min="5549" max="5549" width="8" style="798" customWidth="1"/>
    <col min="5550" max="5550" width="0" style="798" hidden="1" customWidth="1"/>
    <col min="5551" max="5551" width="26" style="798" customWidth="1"/>
    <col min="5552" max="5554" width="8" style="798" customWidth="1"/>
    <col min="5555" max="5555" width="15.7109375" style="798" bestFit="1" customWidth="1"/>
    <col min="5556" max="5556" width="8" style="798" customWidth="1"/>
    <col min="5557" max="5557" width="0" style="798" hidden="1" customWidth="1"/>
    <col min="5558" max="5558" width="8" style="798" customWidth="1"/>
    <col min="5559" max="5559" width="23.85546875" style="798" customWidth="1"/>
    <col min="5560" max="5565" width="8" style="798" customWidth="1"/>
    <col min="5566" max="5566" width="8.140625" style="798" customWidth="1"/>
    <col min="5567" max="5567" width="23.85546875" style="798" customWidth="1"/>
    <col min="5568" max="5568" width="8" style="798" customWidth="1"/>
    <col min="5569" max="5569" width="8.5703125" style="798" customWidth="1"/>
    <col min="5570" max="5570" width="8" style="798" customWidth="1"/>
    <col min="5571" max="5571" width="8.140625" style="798" customWidth="1"/>
    <col min="5572" max="5575" width="8" style="798" customWidth="1"/>
    <col min="5576" max="5576" width="23.85546875" style="798" customWidth="1"/>
    <col min="5577" max="5577" width="8" style="798" customWidth="1"/>
    <col min="5578" max="5578" width="8.5703125" style="798" customWidth="1"/>
    <col min="5579" max="5581" width="8" style="798" customWidth="1"/>
    <col min="5582" max="5582" width="8.7109375" style="798"/>
    <col min="5583" max="5583" width="8.42578125" style="798" customWidth="1"/>
    <col min="5584" max="5584" width="8" style="798" customWidth="1"/>
    <col min="5585" max="5585" width="8.5703125" style="798" customWidth="1"/>
    <col min="5586" max="5586" width="8" style="798" customWidth="1"/>
    <col min="5587" max="5587" width="23.85546875" style="798" customWidth="1"/>
    <col min="5588" max="5590" width="8" style="798" customWidth="1"/>
    <col min="5591" max="5591" width="0" style="798" hidden="1" customWidth="1"/>
    <col min="5592" max="5592" width="8" style="798" customWidth="1"/>
    <col min="5593" max="5593" width="8.140625" style="798" customWidth="1"/>
    <col min="5594" max="5594" width="23.85546875" style="798" customWidth="1"/>
    <col min="5595" max="5595" width="8.140625" style="798" customWidth="1"/>
    <col min="5596" max="5596" width="0" style="798" hidden="1" customWidth="1"/>
    <col min="5597" max="5597" width="8.140625" style="798" customWidth="1"/>
    <col min="5598" max="5598" width="8" style="798" customWidth="1"/>
    <col min="5599" max="5599" width="0" style="798" hidden="1" customWidth="1"/>
    <col min="5600" max="5600" width="8" style="798" customWidth="1"/>
    <col min="5601" max="5601" width="23.85546875" style="798" customWidth="1"/>
    <col min="5602" max="5602" width="8" style="798" bestFit="1" customWidth="1"/>
    <col min="5603" max="5603" width="11" style="798" bestFit="1" customWidth="1"/>
    <col min="5604" max="5604" width="15.7109375" style="798" bestFit="1" customWidth="1"/>
    <col min="5605" max="5605" width="8" style="798" customWidth="1"/>
    <col min="5606" max="5606" width="0" style="798" hidden="1" customWidth="1"/>
    <col min="5607" max="5608" width="9.7109375" style="798" customWidth="1"/>
    <col min="5609" max="5610" width="8.140625" style="798" customWidth="1"/>
    <col min="5611" max="5611" width="23.85546875" style="798" customWidth="1"/>
    <col min="5612" max="5613" width="8" style="798" customWidth="1"/>
    <col min="5614" max="5614" width="10.140625" style="798" customWidth="1"/>
    <col min="5615" max="5615" width="8" style="798" customWidth="1"/>
    <col min="5616" max="5616" width="0" style="798" hidden="1" customWidth="1"/>
    <col min="5617" max="5617" width="8" style="798" customWidth="1"/>
    <col min="5618" max="5618" width="12.7109375" style="798" customWidth="1"/>
    <col min="5619" max="5619" width="8.140625" style="798" customWidth="1"/>
    <col min="5620" max="5620" width="8" style="798" customWidth="1"/>
    <col min="5621" max="5621" width="30.140625" style="798" customWidth="1"/>
    <col min="5622" max="5624" width="8" style="798" customWidth="1"/>
    <col min="5625" max="5625" width="8.140625" style="798" customWidth="1"/>
    <col min="5626" max="5626" width="8" style="798" customWidth="1"/>
    <col min="5627" max="5627" width="8.7109375" style="798"/>
    <col min="5628" max="5628" width="27.7109375" style="798" customWidth="1"/>
    <col min="5629" max="5629" width="8.42578125" style="798" customWidth="1"/>
    <col min="5630" max="5631" width="8" style="798" customWidth="1"/>
    <col min="5632" max="5632" width="8.140625" style="798" customWidth="1"/>
    <col min="5633" max="5633" width="8" style="798" customWidth="1"/>
    <col min="5634" max="5634" width="0" style="798" hidden="1" customWidth="1"/>
    <col min="5635" max="5635" width="13.7109375" style="798" customWidth="1"/>
    <col min="5636" max="5786" width="8.7109375" style="798"/>
    <col min="5787" max="5787" width="4.7109375" style="798" customWidth="1"/>
    <col min="5788" max="5788" width="25.7109375" style="798" customWidth="1"/>
    <col min="5789" max="5789" width="0" style="798" hidden="1" customWidth="1"/>
    <col min="5790" max="5790" width="7.7109375" style="798" customWidth="1"/>
    <col min="5791" max="5791" width="8" style="798" customWidth="1"/>
    <col min="5792" max="5792" width="8.7109375" style="798"/>
    <col min="5793" max="5793" width="8" style="798" customWidth="1"/>
    <col min="5794" max="5794" width="0" style="798" hidden="1" customWidth="1"/>
    <col min="5795" max="5795" width="8" style="798" customWidth="1"/>
    <col min="5796" max="5796" width="8.7109375" style="798"/>
    <col min="5797" max="5797" width="26" style="798" customWidth="1"/>
    <col min="5798" max="5798" width="8.140625" style="798" customWidth="1"/>
    <col min="5799" max="5799" width="8" style="798" customWidth="1"/>
    <col min="5800" max="5800" width="7.7109375" style="798" customWidth="1"/>
    <col min="5801" max="5801" width="0" style="798" hidden="1" customWidth="1"/>
    <col min="5802" max="5803" width="8" style="798" customWidth="1"/>
    <col min="5804" max="5804" width="8.140625" style="798" customWidth="1"/>
    <col min="5805" max="5805" width="8" style="798" customWidth="1"/>
    <col min="5806" max="5806" width="0" style="798" hidden="1" customWidth="1"/>
    <col min="5807" max="5807" width="26" style="798" customWidth="1"/>
    <col min="5808" max="5810" width="8" style="798" customWidth="1"/>
    <col min="5811" max="5811" width="15.7109375" style="798" bestFit="1" customWidth="1"/>
    <col min="5812" max="5812" width="8" style="798" customWidth="1"/>
    <col min="5813" max="5813" width="0" style="798" hidden="1" customWidth="1"/>
    <col min="5814" max="5814" width="8" style="798" customWidth="1"/>
    <col min="5815" max="5815" width="23.85546875" style="798" customWidth="1"/>
    <col min="5816" max="5821" width="8" style="798" customWidth="1"/>
    <col min="5822" max="5822" width="8.140625" style="798" customWidth="1"/>
    <col min="5823" max="5823" width="23.85546875" style="798" customWidth="1"/>
    <col min="5824" max="5824" width="8" style="798" customWidth="1"/>
    <col min="5825" max="5825" width="8.5703125" style="798" customWidth="1"/>
    <col min="5826" max="5826" width="8" style="798" customWidth="1"/>
    <col min="5827" max="5827" width="8.140625" style="798" customWidth="1"/>
    <col min="5828" max="5831" width="8" style="798" customWidth="1"/>
    <col min="5832" max="5832" width="23.85546875" style="798" customWidth="1"/>
    <col min="5833" max="5833" width="8" style="798" customWidth="1"/>
    <col min="5834" max="5834" width="8.5703125" style="798" customWidth="1"/>
    <col min="5835" max="5837" width="8" style="798" customWidth="1"/>
    <col min="5838" max="5838" width="8.7109375" style="798"/>
    <col min="5839" max="5839" width="8.42578125" style="798" customWidth="1"/>
    <col min="5840" max="5840" width="8" style="798" customWidth="1"/>
    <col min="5841" max="5841" width="8.5703125" style="798" customWidth="1"/>
    <col min="5842" max="5842" width="8" style="798" customWidth="1"/>
    <col min="5843" max="5843" width="23.85546875" style="798" customWidth="1"/>
    <col min="5844" max="5846" width="8" style="798" customWidth="1"/>
    <col min="5847" max="5847" width="0" style="798" hidden="1" customWidth="1"/>
    <col min="5848" max="5848" width="8" style="798" customWidth="1"/>
    <col min="5849" max="5849" width="8.140625" style="798" customWidth="1"/>
    <col min="5850" max="5850" width="23.85546875" style="798" customWidth="1"/>
    <col min="5851" max="5851" width="8.140625" style="798" customWidth="1"/>
    <col min="5852" max="5852" width="0" style="798" hidden="1" customWidth="1"/>
    <col min="5853" max="5853" width="8.140625" style="798" customWidth="1"/>
    <col min="5854" max="5854" width="8" style="798" customWidth="1"/>
    <col min="5855" max="5855" width="0" style="798" hidden="1" customWidth="1"/>
    <col min="5856" max="5856" width="8" style="798" customWidth="1"/>
    <col min="5857" max="5857" width="23.85546875" style="798" customWidth="1"/>
    <col min="5858" max="5858" width="8" style="798" bestFit="1" customWidth="1"/>
    <col min="5859" max="5859" width="11" style="798" bestFit="1" customWidth="1"/>
    <col min="5860" max="5860" width="15.7109375" style="798" bestFit="1" customWidth="1"/>
    <col min="5861" max="5861" width="8" style="798" customWidth="1"/>
    <col min="5862" max="5862" width="0" style="798" hidden="1" customWidth="1"/>
    <col min="5863" max="5864" width="9.7109375" style="798" customWidth="1"/>
    <col min="5865" max="5866" width="8.140625" style="798" customWidth="1"/>
    <col min="5867" max="5867" width="23.85546875" style="798" customWidth="1"/>
    <col min="5868" max="5869" width="8" style="798" customWidth="1"/>
    <col min="5870" max="5870" width="10.140625" style="798" customWidth="1"/>
    <col min="5871" max="5871" width="8" style="798" customWidth="1"/>
    <col min="5872" max="5872" width="0" style="798" hidden="1" customWidth="1"/>
    <col min="5873" max="5873" width="8" style="798" customWidth="1"/>
    <col min="5874" max="5874" width="12.7109375" style="798" customWidth="1"/>
    <col min="5875" max="5875" width="8.140625" style="798" customWidth="1"/>
    <col min="5876" max="5876" width="8" style="798" customWidth="1"/>
    <col min="5877" max="5877" width="30.140625" style="798" customWidth="1"/>
    <col min="5878" max="5880" width="8" style="798" customWidth="1"/>
    <col min="5881" max="5881" width="8.140625" style="798" customWidth="1"/>
    <col min="5882" max="5882" width="8" style="798" customWidth="1"/>
    <col min="5883" max="5883" width="8.7109375" style="798"/>
    <col min="5884" max="5884" width="27.7109375" style="798" customWidth="1"/>
    <col min="5885" max="5885" width="8.42578125" style="798" customWidth="1"/>
    <col min="5886" max="5887" width="8" style="798" customWidth="1"/>
    <col min="5888" max="5888" width="8.140625" style="798" customWidth="1"/>
    <col min="5889" max="5889" width="8" style="798" customWidth="1"/>
    <col min="5890" max="5890" width="0" style="798" hidden="1" customWidth="1"/>
    <col min="5891" max="5891" width="13.7109375" style="798" customWidth="1"/>
    <col min="5892" max="6042" width="8.7109375" style="798"/>
    <col min="6043" max="6043" width="4.7109375" style="798" customWidth="1"/>
    <col min="6044" max="6044" width="25.7109375" style="798" customWidth="1"/>
    <col min="6045" max="6045" width="0" style="798" hidden="1" customWidth="1"/>
    <col min="6046" max="6046" width="7.7109375" style="798" customWidth="1"/>
    <col min="6047" max="6047" width="8" style="798" customWidth="1"/>
    <col min="6048" max="6048" width="8.7109375" style="798"/>
    <col min="6049" max="6049" width="8" style="798" customWidth="1"/>
    <col min="6050" max="6050" width="0" style="798" hidden="1" customWidth="1"/>
    <col min="6051" max="6051" width="8" style="798" customWidth="1"/>
    <col min="6052" max="6052" width="8.7109375" style="798"/>
    <col min="6053" max="6053" width="26" style="798" customWidth="1"/>
    <col min="6054" max="6054" width="8.140625" style="798" customWidth="1"/>
    <col min="6055" max="6055" width="8" style="798" customWidth="1"/>
    <col min="6056" max="6056" width="7.7109375" style="798" customWidth="1"/>
    <col min="6057" max="6057" width="0" style="798" hidden="1" customWidth="1"/>
    <col min="6058" max="6059" width="8" style="798" customWidth="1"/>
    <col min="6060" max="6060" width="8.140625" style="798" customWidth="1"/>
    <col min="6061" max="6061" width="8" style="798" customWidth="1"/>
    <col min="6062" max="6062" width="0" style="798" hidden="1" customWidth="1"/>
    <col min="6063" max="6063" width="26" style="798" customWidth="1"/>
    <col min="6064" max="6066" width="8" style="798" customWidth="1"/>
    <col min="6067" max="6067" width="15.7109375" style="798" bestFit="1" customWidth="1"/>
    <col min="6068" max="6068" width="8" style="798" customWidth="1"/>
    <col min="6069" max="6069" width="0" style="798" hidden="1" customWidth="1"/>
    <col min="6070" max="6070" width="8" style="798" customWidth="1"/>
    <col min="6071" max="6071" width="23.85546875" style="798" customWidth="1"/>
    <col min="6072" max="6077" width="8" style="798" customWidth="1"/>
    <col min="6078" max="6078" width="8.140625" style="798" customWidth="1"/>
    <col min="6079" max="6079" width="23.85546875" style="798" customWidth="1"/>
    <col min="6080" max="6080" width="8" style="798" customWidth="1"/>
    <col min="6081" max="6081" width="8.5703125" style="798" customWidth="1"/>
    <col min="6082" max="6082" width="8" style="798" customWidth="1"/>
    <col min="6083" max="6083" width="8.140625" style="798" customWidth="1"/>
    <col min="6084" max="6087" width="8" style="798" customWidth="1"/>
    <col min="6088" max="6088" width="23.85546875" style="798" customWidth="1"/>
    <col min="6089" max="6089" width="8" style="798" customWidth="1"/>
    <col min="6090" max="6090" width="8.5703125" style="798" customWidth="1"/>
    <col min="6091" max="6093" width="8" style="798" customWidth="1"/>
    <col min="6094" max="6094" width="8.7109375" style="798"/>
    <col min="6095" max="6095" width="8.42578125" style="798" customWidth="1"/>
    <col min="6096" max="6096" width="8" style="798" customWidth="1"/>
    <col min="6097" max="6097" width="8.5703125" style="798" customWidth="1"/>
    <col min="6098" max="6098" width="8" style="798" customWidth="1"/>
    <col min="6099" max="6099" width="23.85546875" style="798" customWidth="1"/>
    <col min="6100" max="6102" width="8" style="798" customWidth="1"/>
    <col min="6103" max="6103" width="0" style="798" hidden="1" customWidth="1"/>
    <col min="6104" max="6104" width="8" style="798" customWidth="1"/>
    <col min="6105" max="6105" width="8.140625" style="798" customWidth="1"/>
    <col min="6106" max="6106" width="23.85546875" style="798" customWidth="1"/>
    <col min="6107" max="6107" width="8.140625" style="798" customWidth="1"/>
    <col min="6108" max="6108" width="0" style="798" hidden="1" customWidth="1"/>
    <col min="6109" max="6109" width="8.140625" style="798" customWidth="1"/>
    <col min="6110" max="6110" width="8" style="798" customWidth="1"/>
    <col min="6111" max="6111" width="0" style="798" hidden="1" customWidth="1"/>
    <col min="6112" max="6112" width="8" style="798" customWidth="1"/>
    <col min="6113" max="6113" width="23.85546875" style="798" customWidth="1"/>
    <col min="6114" max="6114" width="8" style="798" bestFit="1" customWidth="1"/>
    <col min="6115" max="6115" width="11" style="798" bestFit="1" customWidth="1"/>
    <col min="6116" max="6116" width="15.7109375" style="798" bestFit="1" customWidth="1"/>
    <col min="6117" max="6117" width="8" style="798" customWidth="1"/>
    <col min="6118" max="6118" width="0" style="798" hidden="1" customWidth="1"/>
    <col min="6119" max="6120" width="9.7109375" style="798" customWidth="1"/>
    <col min="6121" max="6122" width="8.140625" style="798" customWidth="1"/>
    <col min="6123" max="6123" width="23.85546875" style="798" customWidth="1"/>
    <col min="6124" max="6125" width="8" style="798" customWidth="1"/>
    <col min="6126" max="6126" width="10.140625" style="798" customWidth="1"/>
    <col min="6127" max="6127" width="8" style="798" customWidth="1"/>
    <col min="6128" max="6128" width="0" style="798" hidden="1" customWidth="1"/>
    <col min="6129" max="6129" width="8" style="798" customWidth="1"/>
    <col min="6130" max="6130" width="12.7109375" style="798" customWidth="1"/>
    <col min="6131" max="6131" width="8.140625" style="798" customWidth="1"/>
    <col min="6132" max="6132" width="8" style="798" customWidth="1"/>
    <col min="6133" max="6133" width="30.140625" style="798" customWidth="1"/>
    <col min="6134" max="6136" width="8" style="798" customWidth="1"/>
    <col min="6137" max="6137" width="8.140625" style="798" customWidth="1"/>
    <col min="6138" max="6138" width="8" style="798" customWidth="1"/>
    <col min="6139" max="6139" width="8.7109375" style="798"/>
    <col min="6140" max="6140" width="27.7109375" style="798" customWidth="1"/>
    <col min="6141" max="6141" width="8.42578125" style="798" customWidth="1"/>
    <col min="6142" max="6143" width="8" style="798" customWidth="1"/>
    <col min="6144" max="6144" width="8.140625" style="798" customWidth="1"/>
    <col min="6145" max="6145" width="8" style="798" customWidth="1"/>
    <col min="6146" max="6146" width="0" style="798" hidden="1" customWidth="1"/>
    <col min="6147" max="6147" width="13.7109375" style="798" customWidth="1"/>
    <col min="6148" max="6298" width="8.7109375" style="798"/>
    <col min="6299" max="6299" width="4.7109375" style="798" customWidth="1"/>
    <col min="6300" max="6300" width="25.7109375" style="798" customWidth="1"/>
    <col min="6301" max="6301" width="0" style="798" hidden="1" customWidth="1"/>
    <col min="6302" max="6302" width="7.7109375" style="798" customWidth="1"/>
    <col min="6303" max="6303" width="8" style="798" customWidth="1"/>
    <col min="6304" max="6304" width="8.7109375" style="798"/>
    <col min="6305" max="6305" width="8" style="798" customWidth="1"/>
    <col min="6306" max="6306" width="0" style="798" hidden="1" customWidth="1"/>
    <col min="6307" max="6307" width="8" style="798" customWidth="1"/>
    <col min="6308" max="6308" width="8.7109375" style="798"/>
    <col min="6309" max="6309" width="26" style="798" customWidth="1"/>
    <col min="6310" max="6310" width="8.140625" style="798" customWidth="1"/>
    <col min="6311" max="6311" width="8" style="798" customWidth="1"/>
    <col min="6312" max="6312" width="7.7109375" style="798" customWidth="1"/>
    <col min="6313" max="6313" width="0" style="798" hidden="1" customWidth="1"/>
    <col min="6314" max="6315" width="8" style="798" customWidth="1"/>
    <col min="6316" max="6316" width="8.140625" style="798" customWidth="1"/>
    <col min="6317" max="6317" width="8" style="798" customWidth="1"/>
    <col min="6318" max="6318" width="0" style="798" hidden="1" customWidth="1"/>
    <col min="6319" max="6319" width="26" style="798" customWidth="1"/>
    <col min="6320" max="6322" width="8" style="798" customWidth="1"/>
    <col min="6323" max="6323" width="15.7109375" style="798" bestFit="1" customWidth="1"/>
    <col min="6324" max="6324" width="8" style="798" customWidth="1"/>
    <col min="6325" max="6325" width="0" style="798" hidden="1" customWidth="1"/>
    <col min="6326" max="6326" width="8" style="798" customWidth="1"/>
    <col min="6327" max="6327" width="23.85546875" style="798" customWidth="1"/>
    <col min="6328" max="6333" width="8" style="798" customWidth="1"/>
    <col min="6334" max="6334" width="8.140625" style="798" customWidth="1"/>
    <col min="6335" max="6335" width="23.85546875" style="798" customWidth="1"/>
    <col min="6336" max="6336" width="8" style="798" customWidth="1"/>
    <col min="6337" max="6337" width="8.5703125" style="798" customWidth="1"/>
    <col min="6338" max="6338" width="8" style="798" customWidth="1"/>
    <col min="6339" max="6339" width="8.140625" style="798" customWidth="1"/>
    <col min="6340" max="6343" width="8" style="798" customWidth="1"/>
    <col min="6344" max="6344" width="23.85546875" style="798" customWidth="1"/>
    <col min="6345" max="6345" width="8" style="798" customWidth="1"/>
    <col min="6346" max="6346" width="8.5703125" style="798" customWidth="1"/>
    <col min="6347" max="6349" width="8" style="798" customWidth="1"/>
    <col min="6350" max="6350" width="8.7109375" style="798"/>
    <col min="6351" max="6351" width="8.42578125" style="798" customWidth="1"/>
    <col min="6352" max="6352" width="8" style="798" customWidth="1"/>
    <col min="6353" max="6353" width="8.5703125" style="798" customWidth="1"/>
    <col min="6354" max="6354" width="8" style="798" customWidth="1"/>
    <col min="6355" max="6355" width="23.85546875" style="798" customWidth="1"/>
    <col min="6356" max="6358" width="8" style="798" customWidth="1"/>
    <col min="6359" max="6359" width="0" style="798" hidden="1" customWidth="1"/>
    <col min="6360" max="6360" width="8" style="798" customWidth="1"/>
    <col min="6361" max="6361" width="8.140625" style="798" customWidth="1"/>
    <col min="6362" max="6362" width="23.85546875" style="798" customWidth="1"/>
    <col min="6363" max="6363" width="8.140625" style="798" customWidth="1"/>
    <col min="6364" max="6364" width="0" style="798" hidden="1" customWidth="1"/>
    <col min="6365" max="6365" width="8.140625" style="798" customWidth="1"/>
    <col min="6366" max="6366" width="8" style="798" customWidth="1"/>
    <col min="6367" max="6367" width="0" style="798" hidden="1" customWidth="1"/>
    <col min="6368" max="6368" width="8" style="798" customWidth="1"/>
    <col min="6369" max="6369" width="23.85546875" style="798" customWidth="1"/>
    <col min="6370" max="6370" width="8" style="798" bestFit="1" customWidth="1"/>
    <col min="6371" max="6371" width="11" style="798" bestFit="1" customWidth="1"/>
    <col min="6372" max="6372" width="15.7109375" style="798" bestFit="1" customWidth="1"/>
    <col min="6373" max="6373" width="8" style="798" customWidth="1"/>
    <col min="6374" max="6374" width="0" style="798" hidden="1" customWidth="1"/>
    <col min="6375" max="6376" width="9.7109375" style="798" customWidth="1"/>
    <col min="6377" max="6378" width="8.140625" style="798" customWidth="1"/>
    <col min="6379" max="6379" width="23.85546875" style="798" customWidth="1"/>
    <col min="6380" max="6381" width="8" style="798" customWidth="1"/>
    <col min="6382" max="6382" width="10.140625" style="798" customWidth="1"/>
    <col min="6383" max="6383" width="8" style="798" customWidth="1"/>
    <col min="6384" max="6384" width="0" style="798" hidden="1" customWidth="1"/>
    <col min="6385" max="6385" width="8" style="798" customWidth="1"/>
    <col min="6386" max="6386" width="12.7109375" style="798" customWidth="1"/>
    <col min="6387" max="6387" width="8.140625" style="798" customWidth="1"/>
    <col min="6388" max="6388" width="8" style="798" customWidth="1"/>
    <col min="6389" max="6389" width="30.140625" style="798" customWidth="1"/>
    <col min="6390" max="6392" width="8" style="798" customWidth="1"/>
    <col min="6393" max="6393" width="8.140625" style="798" customWidth="1"/>
    <col min="6394" max="6394" width="8" style="798" customWidth="1"/>
    <col min="6395" max="6395" width="8.7109375" style="798"/>
    <col min="6396" max="6396" width="27.7109375" style="798" customWidth="1"/>
    <col min="6397" max="6397" width="8.42578125" style="798" customWidth="1"/>
    <col min="6398" max="6399" width="8" style="798" customWidth="1"/>
    <col min="6400" max="6400" width="8.140625" style="798" customWidth="1"/>
    <col min="6401" max="6401" width="8" style="798" customWidth="1"/>
    <col min="6402" max="6402" width="0" style="798" hidden="1" customWidth="1"/>
    <col min="6403" max="6403" width="13.7109375" style="798" customWidth="1"/>
    <col min="6404" max="6554" width="8.7109375" style="798"/>
    <col min="6555" max="6555" width="4.7109375" style="798" customWidth="1"/>
    <col min="6556" max="6556" width="25.7109375" style="798" customWidth="1"/>
    <col min="6557" max="6557" width="0" style="798" hidden="1" customWidth="1"/>
    <col min="6558" max="6558" width="7.7109375" style="798" customWidth="1"/>
    <col min="6559" max="6559" width="8" style="798" customWidth="1"/>
    <col min="6560" max="6560" width="8.7109375" style="798"/>
    <col min="6561" max="6561" width="8" style="798" customWidth="1"/>
    <col min="6562" max="6562" width="0" style="798" hidden="1" customWidth="1"/>
    <col min="6563" max="6563" width="8" style="798" customWidth="1"/>
    <col min="6564" max="6564" width="8.7109375" style="798"/>
    <col min="6565" max="6565" width="26" style="798" customWidth="1"/>
    <col min="6566" max="6566" width="8.140625" style="798" customWidth="1"/>
    <col min="6567" max="6567" width="8" style="798" customWidth="1"/>
    <col min="6568" max="6568" width="7.7109375" style="798" customWidth="1"/>
    <col min="6569" max="6569" width="0" style="798" hidden="1" customWidth="1"/>
    <col min="6570" max="6571" width="8" style="798" customWidth="1"/>
    <col min="6572" max="6572" width="8.140625" style="798" customWidth="1"/>
    <col min="6573" max="6573" width="8" style="798" customWidth="1"/>
    <col min="6574" max="6574" width="0" style="798" hidden="1" customWidth="1"/>
    <col min="6575" max="6575" width="26" style="798" customWidth="1"/>
    <col min="6576" max="6578" width="8" style="798" customWidth="1"/>
    <col min="6579" max="6579" width="15.7109375" style="798" bestFit="1" customWidth="1"/>
    <col min="6580" max="6580" width="8" style="798" customWidth="1"/>
    <col min="6581" max="6581" width="0" style="798" hidden="1" customWidth="1"/>
    <col min="6582" max="6582" width="8" style="798" customWidth="1"/>
    <col min="6583" max="6583" width="23.85546875" style="798" customWidth="1"/>
    <col min="6584" max="6589" width="8" style="798" customWidth="1"/>
    <col min="6590" max="6590" width="8.140625" style="798" customWidth="1"/>
    <col min="6591" max="6591" width="23.85546875" style="798" customWidth="1"/>
    <col min="6592" max="6592" width="8" style="798" customWidth="1"/>
    <col min="6593" max="6593" width="8.5703125" style="798" customWidth="1"/>
    <col min="6594" max="6594" width="8" style="798" customWidth="1"/>
    <col min="6595" max="6595" width="8.140625" style="798" customWidth="1"/>
    <col min="6596" max="6599" width="8" style="798" customWidth="1"/>
    <col min="6600" max="6600" width="23.85546875" style="798" customWidth="1"/>
    <col min="6601" max="6601" width="8" style="798" customWidth="1"/>
    <col min="6602" max="6602" width="8.5703125" style="798" customWidth="1"/>
    <col min="6603" max="6605" width="8" style="798" customWidth="1"/>
    <col min="6606" max="6606" width="8.7109375" style="798"/>
    <col min="6607" max="6607" width="8.42578125" style="798" customWidth="1"/>
    <col min="6608" max="6608" width="8" style="798" customWidth="1"/>
    <col min="6609" max="6609" width="8.5703125" style="798" customWidth="1"/>
    <col min="6610" max="6610" width="8" style="798" customWidth="1"/>
    <col min="6611" max="6611" width="23.85546875" style="798" customWidth="1"/>
    <col min="6612" max="6614" width="8" style="798" customWidth="1"/>
    <col min="6615" max="6615" width="0" style="798" hidden="1" customWidth="1"/>
    <col min="6616" max="6616" width="8" style="798" customWidth="1"/>
    <col min="6617" max="6617" width="8.140625" style="798" customWidth="1"/>
    <col min="6618" max="6618" width="23.85546875" style="798" customWidth="1"/>
    <col min="6619" max="6619" width="8.140625" style="798" customWidth="1"/>
    <col min="6620" max="6620" width="0" style="798" hidden="1" customWidth="1"/>
    <col min="6621" max="6621" width="8.140625" style="798" customWidth="1"/>
    <col min="6622" max="6622" width="8" style="798" customWidth="1"/>
    <col min="6623" max="6623" width="0" style="798" hidden="1" customWidth="1"/>
    <col min="6624" max="6624" width="8" style="798" customWidth="1"/>
    <col min="6625" max="6625" width="23.85546875" style="798" customWidth="1"/>
    <col min="6626" max="6626" width="8" style="798" bestFit="1" customWidth="1"/>
    <col min="6627" max="6627" width="11" style="798" bestFit="1" customWidth="1"/>
    <col min="6628" max="6628" width="15.7109375" style="798" bestFit="1" customWidth="1"/>
    <col min="6629" max="6629" width="8" style="798" customWidth="1"/>
    <col min="6630" max="6630" width="0" style="798" hidden="1" customWidth="1"/>
    <col min="6631" max="6632" width="9.7109375" style="798" customWidth="1"/>
    <col min="6633" max="6634" width="8.140625" style="798" customWidth="1"/>
    <col min="6635" max="6635" width="23.85546875" style="798" customWidth="1"/>
    <col min="6636" max="6637" width="8" style="798" customWidth="1"/>
    <col min="6638" max="6638" width="10.140625" style="798" customWidth="1"/>
    <col min="6639" max="6639" width="8" style="798" customWidth="1"/>
    <col min="6640" max="6640" width="0" style="798" hidden="1" customWidth="1"/>
    <col min="6641" max="6641" width="8" style="798" customWidth="1"/>
    <col min="6642" max="6642" width="12.7109375" style="798" customWidth="1"/>
    <col min="6643" max="6643" width="8.140625" style="798" customWidth="1"/>
    <col min="6644" max="6644" width="8" style="798" customWidth="1"/>
    <col min="6645" max="6645" width="30.140625" style="798" customWidth="1"/>
    <col min="6646" max="6648" width="8" style="798" customWidth="1"/>
    <col min="6649" max="6649" width="8.140625" style="798" customWidth="1"/>
    <col min="6650" max="6650" width="8" style="798" customWidth="1"/>
    <col min="6651" max="6651" width="8.7109375" style="798"/>
    <col min="6652" max="6652" width="27.7109375" style="798" customWidth="1"/>
    <col min="6653" max="6653" width="8.42578125" style="798" customWidth="1"/>
    <col min="6654" max="6655" width="8" style="798" customWidth="1"/>
    <col min="6656" max="6656" width="8.140625" style="798" customWidth="1"/>
    <col min="6657" max="6657" width="8" style="798" customWidth="1"/>
    <col min="6658" max="6658" width="0" style="798" hidden="1" customWidth="1"/>
    <col min="6659" max="6659" width="13.7109375" style="798" customWidth="1"/>
    <col min="6660" max="6810" width="8.7109375" style="798"/>
    <col min="6811" max="6811" width="4.7109375" style="798" customWidth="1"/>
    <col min="6812" max="6812" width="25.7109375" style="798" customWidth="1"/>
    <col min="6813" max="6813" width="0" style="798" hidden="1" customWidth="1"/>
    <col min="6814" max="6814" width="7.7109375" style="798" customWidth="1"/>
    <col min="6815" max="6815" width="8" style="798" customWidth="1"/>
    <col min="6816" max="6816" width="8.7109375" style="798"/>
    <col min="6817" max="6817" width="8" style="798" customWidth="1"/>
    <col min="6818" max="6818" width="0" style="798" hidden="1" customWidth="1"/>
    <col min="6819" max="6819" width="8" style="798" customWidth="1"/>
    <col min="6820" max="6820" width="8.7109375" style="798"/>
    <col min="6821" max="6821" width="26" style="798" customWidth="1"/>
    <col min="6822" max="6822" width="8.140625" style="798" customWidth="1"/>
    <col min="6823" max="6823" width="8" style="798" customWidth="1"/>
    <col min="6824" max="6824" width="7.7109375" style="798" customWidth="1"/>
    <col min="6825" max="6825" width="0" style="798" hidden="1" customWidth="1"/>
    <col min="6826" max="6827" width="8" style="798" customWidth="1"/>
    <col min="6828" max="6828" width="8.140625" style="798" customWidth="1"/>
    <col min="6829" max="6829" width="8" style="798" customWidth="1"/>
    <col min="6830" max="6830" width="0" style="798" hidden="1" customWidth="1"/>
    <col min="6831" max="6831" width="26" style="798" customWidth="1"/>
    <col min="6832" max="6834" width="8" style="798" customWidth="1"/>
    <col min="6835" max="6835" width="15.7109375" style="798" bestFit="1" customWidth="1"/>
    <col min="6836" max="6836" width="8" style="798" customWidth="1"/>
    <col min="6837" max="6837" width="0" style="798" hidden="1" customWidth="1"/>
    <col min="6838" max="6838" width="8" style="798" customWidth="1"/>
    <col min="6839" max="6839" width="23.85546875" style="798" customWidth="1"/>
    <col min="6840" max="6845" width="8" style="798" customWidth="1"/>
    <col min="6846" max="6846" width="8.140625" style="798" customWidth="1"/>
    <col min="6847" max="6847" width="23.85546875" style="798" customWidth="1"/>
    <col min="6848" max="6848" width="8" style="798" customWidth="1"/>
    <col min="6849" max="6849" width="8.5703125" style="798" customWidth="1"/>
    <col min="6850" max="6850" width="8" style="798" customWidth="1"/>
    <col min="6851" max="6851" width="8.140625" style="798" customWidth="1"/>
    <col min="6852" max="6855" width="8" style="798" customWidth="1"/>
    <col min="6856" max="6856" width="23.85546875" style="798" customWidth="1"/>
    <col min="6857" max="6857" width="8" style="798" customWidth="1"/>
    <col min="6858" max="6858" width="8.5703125" style="798" customWidth="1"/>
    <col min="6859" max="6861" width="8" style="798" customWidth="1"/>
    <col min="6862" max="6862" width="8.7109375" style="798"/>
    <col min="6863" max="6863" width="8.42578125" style="798" customWidth="1"/>
    <col min="6864" max="6864" width="8" style="798" customWidth="1"/>
    <col min="6865" max="6865" width="8.5703125" style="798" customWidth="1"/>
    <col min="6866" max="6866" width="8" style="798" customWidth="1"/>
    <col min="6867" max="6867" width="23.85546875" style="798" customWidth="1"/>
    <col min="6868" max="6870" width="8" style="798" customWidth="1"/>
    <col min="6871" max="6871" width="0" style="798" hidden="1" customWidth="1"/>
    <col min="6872" max="6872" width="8" style="798" customWidth="1"/>
    <col min="6873" max="6873" width="8.140625" style="798" customWidth="1"/>
    <col min="6874" max="6874" width="23.85546875" style="798" customWidth="1"/>
    <col min="6875" max="6875" width="8.140625" style="798" customWidth="1"/>
    <col min="6876" max="6876" width="0" style="798" hidden="1" customWidth="1"/>
    <col min="6877" max="6877" width="8.140625" style="798" customWidth="1"/>
    <col min="6878" max="6878" width="8" style="798" customWidth="1"/>
    <col min="6879" max="6879" width="0" style="798" hidden="1" customWidth="1"/>
    <col min="6880" max="6880" width="8" style="798" customWidth="1"/>
    <col min="6881" max="6881" width="23.85546875" style="798" customWidth="1"/>
    <col min="6882" max="6882" width="8" style="798" bestFit="1" customWidth="1"/>
    <col min="6883" max="6883" width="11" style="798" bestFit="1" customWidth="1"/>
    <col min="6884" max="6884" width="15.7109375" style="798" bestFit="1" customWidth="1"/>
    <col min="6885" max="6885" width="8" style="798" customWidth="1"/>
    <col min="6886" max="6886" width="0" style="798" hidden="1" customWidth="1"/>
    <col min="6887" max="6888" width="9.7109375" style="798" customWidth="1"/>
    <col min="6889" max="6890" width="8.140625" style="798" customWidth="1"/>
    <col min="6891" max="6891" width="23.85546875" style="798" customWidth="1"/>
    <col min="6892" max="6893" width="8" style="798" customWidth="1"/>
    <col min="6894" max="6894" width="10.140625" style="798" customWidth="1"/>
    <col min="6895" max="6895" width="8" style="798" customWidth="1"/>
    <col min="6896" max="6896" width="0" style="798" hidden="1" customWidth="1"/>
    <col min="6897" max="6897" width="8" style="798" customWidth="1"/>
    <col min="6898" max="6898" width="12.7109375" style="798" customWidth="1"/>
    <col min="6899" max="6899" width="8.140625" style="798" customWidth="1"/>
    <col min="6900" max="6900" width="8" style="798" customWidth="1"/>
    <col min="6901" max="6901" width="30.140625" style="798" customWidth="1"/>
    <col min="6902" max="6904" width="8" style="798" customWidth="1"/>
    <col min="6905" max="6905" width="8.140625" style="798" customWidth="1"/>
    <col min="6906" max="6906" width="8" style="798" customWidth="1"/>
    <col min="6907" max="6907" width="8.7109375" style="798"/>
    <col min="6908" max="6908" width="27.7109375" style="798" customWidth="1"/>
    <col min="6909" max="6909" width="8.42578125" style="798" customWidth="1"/>
    <col min="6910" max="6911" width="8" style="798" customWidth="1"/>
    <col min="6912" max="6912" width="8.140625" style="798" customWidth="1"/>
    <col min="6913" max="6913" width="8" style="798" customWidth="1"/>
    <col min="6914" max="6914" width="0" style="798" hidden="1" customWidth="1"/>
    <col min="6915" max="6915" width="13.7109375" style="798" customWidth="1"/>
    <col min="6916" max="7066" width="8.7109375" style="798"/>
    <col min="7067" max="7067" width="4.7109375" style="798" customWidth="1"/>
    <col min="7068" max="7068" width="25.7109375" style="798" customWidth="1"/>
    <col min="7069" max="7069" width="0" style="798" hidden="1" customWidth="1"/>
    <col min="7070" max="7070" width="7.7109375" style="798" customWidth="1"/>
    <col min="7071" max="7071" width="8" style="798" customWidth="1"/>
    <col min="7072" max="7072" width="8.7109375" style="798"/>
    <col min="7073" max="7073" width="8" style="798" customWidth="1"/>
    <col min="7074" max="7074" width="0" style="798" hidden="1" customWidth="1"/>
    <col min="7075" max="7075" width="8" style="798" customWidth="1"/>
    <col min="7076" max="7076" width="8.7109375" style="798"/>
    <col min="7077" max="7077" width="26" style="798" customWidth="1"/>
    <col min="7078" max="7078" width="8.140625" style="798" customWidth="1"/>
    <col min="7079" max="7079" width="8" style="798" customWidth="1"/>
    <col min="7080" max="7080" width="7.7109375" style="798" customWidth="1"/>
    <col min="7081" max="7081" width="0" style="798" hidden="1" customWidth="1"/>
    <col min="7082" max="7083" width="8" style="798" customWidth="1"/>
    <col min="7084" max="7084" width="8.140625" style="798" customWidth="1"/>
    <col min="7085" max="7085" width="8" style="798" customWidth="1"/>
    <col min="7086" max="7086" width="0" style="798" hidden="1" customWidth="1"/>
    <col min="7087" max="7087" width="26" style="798" customWidth="1"/>
    <col min="7088" max="7090" width="8" style="798" customWidth="1"/>
    <col min="7091" max="7091" width="15.7109375" style="798" bestFit="1" customWidth="1"/>
    <col min="7092" max="7092" width="8" style="798" customWidth="1"/>
    <col min="7093" max="7093" width="0" style="798" hidden="1" customWidth="1"/>
    <col min="7094" max="7094" width="8" style="798" customWidth="1"/>
    <col min="7095" max="7095" width="23.85546875" style="798" customWidth="1"/>
    <col min="7096" max="7101" width="8" style="798" customWidth="1"/>
    <col min="7102" max="7102" width="8.140625" style="798" customWidth="1"/>
    <col min="7103" max="7103" width="23.85546875" style="798" customWidth="1"/>
    <col min="7104" max="7104" width="8" style="798" customWidth="1"/>
    <col min="7105" max="7105" width="8.5703125" style="798" customWidth="1"/>
    <col min="7106" max="7106" width="8" style="798" customWidth="1"/>
    <col min="7107" max="7107" width="8.140625" style="798" customWidth="1"/>
    <col min="7108" max="7111" width="8" style="798" customWidth="1"/>
    <col min="7112" max="7112" width="23.85546875" style="798" customWidth="1"/>
    <col min="7113" max="7113" width="8" style="798" customWidth="1"/>
    <col min="7114" max="7114" width="8.5703125" style="798" customWidth="1"/>
    <col min="7115" max="7117" width="8" style="798" customWidth="1"/>
    <col min="7118" max="7118" width="8.7109375" style="798"/>
    <col min="7119" max="7119" width="8.42578125" style="798" customWidth="1"/>
    <col min="7120" max="7120" width="8" style="798" customWidth="1"/>
    <col min="7121" max="7121" width="8.5703125" style="798" customWidth="1"/>
    <col min="7122" max="7122" width="8" style="798" customWidth="1"/>
    <col min="7123" max="7123" width="23.85546875" style="798" customWidth="1"/>
    <col min="7124" max="7126" width="8" style="798" customWidth="1"/>
    <col min="7127" max="7127" width="0" style="798" hidden="1" customWidth="1"/>
    <col min="7128" max="7128" width="8" style="798" customWidth="1"/>
    <col min="7129" max="7129" width="8.140625" style="798" customWidth="1"/>
    <col min="7130" max="7130" width="23.85546875" style="798" customWidth="1"/>
    <col min="7131" max="7131" width="8.140625" style="798" customWidth="1"/>
    <col min="7132" max="7132" width="0" style="798" hidden="1" customWidth="1"/>
    <col min="7133" max="7133" width="8.140625" style="798" customWidth="1"/>
    <col min="7134" max="7134" width="8" style="798" customWidth="1"/>
    <col min="7135" max="7135" width="0" style="798" hidden="1" customWidth="1"/>
    <col min="7136" max="7136" width="8" style="798" customWidth="1"/>
    <col min="7137" max="7137" width="23.85546875" style="798" customWidth="1"/>
    <col min="7138" max="7138" width="8" style="798" bestFit="1" customWidth="1"/>
    <col min="7139" max="7139" width="11" style="798" bestFit="1" customWidth="1"/>
    <col min="7140" max="7140" width="15.7109375" style="798" bestFit="1" customWidth="1"/>
    <col min="7141" max="7141" width="8" style="798" customWidth="1"/>
    <col min="7142" max="7142" width="0" style="798" hidden="1" customWidth="1"/>
    <col min="7143" max="7144" width="9.7109375" style="798" customWidth="1"/>
    <col min="7145" max="7146" width="8.140625" style="798" customWidth="1"/>
    <col min="7147" max="7147" width="23.85546875" style="798" customWidth="1"/>
    <col min="7148" max="7149" width="8" style="798" customWidth="1"/>
    <col min="7150" max="7150" width="10.140625" style="798" customWidth="1"/>
    <col min="7151" max="7151" width="8" style="798" customWidth="1"/>
    <col min="7152" max="7152" width="0" style="798" hidden="1" customWidth="1"/>
    <col min="7153" max="7153" width="8" style="798" customWidth="1"/>
    <col min="7154" max="7154" width="12.7109375" style="798" customWidth="1"/>
    <col min="7155" max="7155" width="8.140625" style="798" customWidth="1"/>
    <col min="7156" max="7156" width="8" style="798" customWidth="1"/>
    <col min="7157" max="7157" width="30.140625" style="798" customWidth="1"/>
    <col min="7158" max="7160" width="8" style="798" customWidth="1"/>
    <col min="7161" max="7161" width="8.140625" style="798" customWidth="1"/>
    <col min="7162" max="7162" width="8" style="798" customWidth="1"/>
    <col min="7163" max="7163" width="8.7109375" style="798"/>
    <col min="7164" max="7164" width="27.7109375" style="798" customWidth="1"/>
    <col min="7165" max="7165" width="8.42578125" style="798" customWidth="1"/>
    <col min="7166" max="7167" width="8" style="798" customWidth="1"/>
    <col min="7168" max="7168" width="8.140625" style="798" customWidth="1"/>
    <col min="7169" max="7169" width="8" style="798" customWidth="1"/>
    <col min="7170" max="7170" width="0" style="798" hidden="1" customWidth="1"/>
    <col min="7171" max="7171" width="13.7109375" style="798" customWidth="1"/>
    <col min="7172" max="7322" width="8.7109375" style="798"/>
    <col min="7323" max="7323" width="4.7109375" style="798" customWidth="1"/>
    <col min="7324" max="7324" width="25.7109375" style="798" customWidth="1"/>
    <col min="7325" max="7325" width="0" style="798" hidden="1" customWidth="1"/>
    <col min="7326" max="7326" width="7.7109375" style="798" customWidth="1"/>
    <col min="7327" max="7327" width="8" style="798" customWidth="1"/>
    <col min="7328" max="7328" width="8.7109375" style="798"/>
    <col min="7329" max="7329" width="8" style="798" customWidth="1"/>
    <col min="7330" max="7330" width="0" style="798" hidden="1" customWidth="1"/>
    <col min="7331" max="7331" width="8" style="798" customWidth="1"/>
    <col min="7332" max="7332" width="8.7109375" style="798"/>
    <col min="7333" max="7333" width="26" style="798" customWidth="1"/>
    <col min="7334" max="7334" width="8.140625" style="798" customWidth="1"/>
    <col min="7335" max="7335" width="8" style="798" customWidth="1"/>
    <col min="7336" max="7336" width="7.7109375" style="798" customWidth="1"/>
    <col min="7337" max="7337" width="0" style="798" hidden="1" customWidth="1"/>
    <col min="7338" max="7339" width="8" style="798" customWidth="1"/>
    <col min="7340" max="7340" width="8.140625" style="798" customWidth="1"/>
    <col min="7341" max="7341" width="8" style="798" customWidth="1"/>
    <col min="7342" max="7342" width="0" style="798" hidden="1" customWidth="1"/>
    <col min="7343" max="7343" width="26" style="798" customWidth="1"/>
    <col min="7344" max="7346" width="8" style="798" customWidth="1"/>
    <col min="7347" max="7347" width="15.7109375" style="798" bestFit="1" customWidth="1"/>
    <col min="7348" max="7348" width="8" style="798" customWidth="1"/>
    <col min="7349" max="7349" width="0" style="798" hidden="1" customWidth="1"/>
    <col min="7350" max="7350" width="8" style="798" customWidth="1"/>
    <col min="7351" max="7351" width="23.85546875" style="798" customWidth="1"/>
    <col min="7352" max="7357" width="8" style="798" customWidth="1"/>
    <col min="7358" max="7358" width="8.140625" style="798" customWidth="1"/>
    <col min="7359" max="7359" width="23.85546875" style="798" customWidth="1"/>
    <col min="7360" max="7360" width="8" style="798" customWidth="1"/>
    <col min="7361" max="7361" width="8.5703125" style="798" customWidth="1"/>
    <col min="7362" max="7362" width="8" style="798" customWidth="1"/>
    <col min="7363" max="7363" width="8.140625" style="798" customWidth="1"/>
    <col min="7364" max="7367" width="8" style="798" customWidth="1"/>
    <col min="7368" max="7368" width="23.85546875" style="798" customWidth="1"/>
    <col min="7369" max="7369" width="8" style="798" customWidth="1"/>
    <col min="7370" max="7370" width="8.5703125" style="798" customWidth="1"/>
    <col min="7371" max="7373" width="8" style="798" customWidth="1"/>
    <col min="7374" max="7374" width="8.7109375" style="798"/>
    <col min="7375" max="7375" width="8.42578125" style="798" customWidth="1"/>
    <col min="7376" max="7376" width="8" style="798" customWidth="1"/>
    <col min="7377" max="7377" width="8.5703125" style="798" customWidth="1"/>
    <col min="7378" max="7378" width="8" style="798" customWidth="1"/>
    <col min="7379" max="7379" width="23.85546875" style="798" customWidth="1"/>
    <col min="7380" max="7382" width="8" style="798" customWidth="1"/>
    <col min="7383" max="7383" width="0" style="798" hidden="1" customWidth="1"/>
    <col min="7384" max="7384" width="8" style="798" customWidth="1"/>
    <col min="7385" max="7385" width="8.140625" style="798" customWidth="1"/>
    <col min="7386" max="7386" width="23.85546875" style="798" customWidth="1"/>
    <col min="7387" max="7387" width="8.140625" style="798" customWidth="1"/>
    <col min="7388" max="7388" width="0" style="798" hidden="1" customWidth="1"/>
    <col min="7389" max="7389" width="8.140625" style="798" customWidth="1"/>
    <col min="7390" max="7390" width="8" style="798" customWidth="1"/>
    <col min="7391" max="7391" width="0" style="798" hidden="1" customWidth="1"/>
    <col min="7392" max="7392" width="8" style="798" customWidth="1"/>
    <col min="7393" max="7393" width="23.85546875" style="798" customWidth="1"/>
    <col min="7394" max="7394" width="8" style="798" bestFit="1" customWidth="1"/>
    <col min="7395" max="7395" width="11" style="798" bestFit="1" customWidth="1"/>
    <col min="7396" max="7396" width="15.7109375" style="798" bestFit="1" customWidth="1"/>
    <col min="7397" max="7397" width="8" style="798" customWidth="1"/>
    <col min="7398" max="7398" width="0" style="798" hidden="1" customWidth="1"/>
    <col min="7399" max="7400" width="9.7109375" style="798" customWidth="1"/>
    <col min="7401" max="7402" width="8.140625" style="798" customWidth="1"/>
    <col min="7403" max="7403" width="23.85546875" style="798" customWidth="1"/>
    <col min="7404" max="7405" width="8" style="798" customWidth="1"/>
    <col min="7406" max="7406" width="10.140625" style="798" customWidth="1"/>
    <col min="7407" max="7407" width="8" style="798" customWidth="1"/>
    <col min="7408" max="7408" width="0" style="798" hidden="1" customWidth="1"/>
    <col min="7409" max="7409" width="8" style="798" customWidth="1"/>
    <col min="7410" max="7410" width="12.7109375" style="798" customWidth="1"/>
    <col min="7411" max="7411" width="8.140625" style="798" customWidth="1"/>
    <col min="7412" max="7412" width="8" style="798" customWidth="1"/>
    <col min="7413" max="7413" width="30.140625" style="798" customWidth="1"/>
    <col min="7414" max="7416" width="8" style="798" customWidth="1"/>
    <col min="7417" max="7417" width="8.140625" style="798" customWidth="1"/>
    <col min="7418" max="7418" width="8" style="798" customWidth="1"/>
    <col min="7419" max="7419" width="8.7109375" style="798"/>
    <col min="7420" max="7420" width="27.7109375" style="798" customWidth="1"/>
    <col min="7421" max="7421" width="8.42578125" style="798" customWidth="1"/>
    <col min="7422" max="7423" width="8" style="798" customWidth="1"/>
    <col min="7424" max="7424" width="8.140625" style="798" customWidth="1"/>
    <col min="7425" max="7425" width="8" style="798" customWidth="1"/>
    <col min="7426" max="7426" width="0" style="798" hidden="1" customWidth="1"/>
    <col min="7427" max="7427" width="13.7109375" style="798" customWidth="1"/>
    <col min="7428" max="7578" width="8.7109375" style="798"/>
    <col min="7579" max="7579" width="4.7109375" style="798" customWidth="1"/>
    <col min="7580" max="7580" width="25.7109375" style="798" customWidth="1"/>
    <col min="7581" max="7581" width="0" style="798" hidden="1" customWidth="1"/>
    <col min="7582" max="7582" width="7.7109375" style="798" customWidth="1"/>
    <col min="7583" max="7583" width="8" style="798" customWidth="1"/>
    <col min="7584" max="7584" width="8.7109375" style="798"/>
    <col min="7585" max="7585" width="8" style="798" customWidth="1"/>
    <col min="7586" max="7586" width="0" style="798" hidden="1" customWidth="1"/>
    <col min="7587" max="7587" width="8" style="798" customWidth="1"/>
    <col min="7588" max="7588" width="8.7109375" style="798"/>
    <col min="7589" max="7589" width="26" style="798" customWidth="1"/>
    <col min="7590" max="7590" width="8.140625" style="798" customWidth="1"/>
    <col min="7591" max="7591" width="8" style="798" customWidth="1"/>
    <col min="7592" max="7592" width="7.7109375" style="798" customWidth="1"/>
    <col min="7593" max="7593" width="0" style="798" hidden="1" customWidth="1"/>
    <col min="7594" max="7595" width="8" style="798" customWidth="1"/>
    <col min="7596" max="7596" width="8.140625" style="798" customWidth="1"/>
    <col min="7597" max="7597" width="8" style="798" customWidth="1"/>
    <col min="7598" max="7598" width="0" style="798" hidden="1" customWidth="1"/>
    <col min="7599" max="7599" width="26" style="798" customWidth="1"/>
    <col min="7600" max="7602" width="8" style="798" customWidth="1"/>
    <col min="7603" max="7603" width="15.7109375" style="798" bestFit="1" customWidth="1"/>
    <col min="7604" max="7604" width="8" style="798" customWidth="1"/>
    <col min="7605" max="7605" width="0" style="798" hidden="1" customWidth="1"/>
    <col min="7606" max="7606" width="8" style="798" customWidth="1"/>
    <col min="7607" max="7607" width="23.85546875" style="798" customWidth="1"/>
    <col min="7608" max="7613" width="8" style="798" customWidth="1"/>
    <col min="7614" max="7614" width="8.140625" style="798" customWidth="1"/>
    <col min="7615" max="7615" width="23.85546875" style="798" customWidth="1"/>
    <col min="7616" max="7616" width="8" style="798" customWidth="1"/>
    <col min="7617" max="7617" width="8.5703125" style="798" customWidth="1"/>
    <col min="7618" max="7618" width="8" style="798" customWidth="1"/>
    <col min="7619" max="7619" width="8.140625" style="798" customWidth="1"/>
    <col min="7620" max="7623" width="8" style="798" customWidth="1"/>
    <col min="7624" max="7624" width="23.85546875" style="798" customWidth="1"/>
    <col min="7625" max="7625" width="8" style="798" customWidth="1"/>
    <col min="7626" max="7626" width="8.5703125" style="798" customWidth="1"/>
    <col min="7627" max="7629" width="8" style="798" customWidth="1"/>
    <col min="7630" max="7630" width="8.7109375" style="798"/>
    <col min="7631" max="7631" width="8.42578125" style="798" customWidth="1"/>
    <col min="7632" max="7632" width="8" style="798" customWidth="1"/>
    <col min="7633" max="7633" width="8.5703125" style="798" customWidth="1"/>
    <col min="7634" max="7634" width="8" style="798" customWidth="1"/>
    <col min="7635" max="7635" width="23.85546875" style="798" customWidth="1"/>
    <col min="7636" max="7638" width="8" style="798" customWidth="1"/>
    <col min="7639" max="7639" width="0" style="798" hidden="1" customWidth="1"/>
    <col min="7640" max="7640" width="8" style="798" customWidth="1"/>
    <col min="7641" max="7641" width="8.140625" style="798" customWidth="1"/>
    <col min="7642" max="7642" width="23.85546875" style="798" customWidth="1"/>
    <col min="7643" max="7643" width="8.140625" style="798" customWidth="1"/>
    <col min="7644" max="7644" width="0" style="798" hidden="1" customWidth="1"/>
    <col min="7645" max="7645" width="8.140625" style="798" customWidth="1"/>
    <col min="7646" max="7646" width="8" style="798" customWidth="1"/>
    <col min="7647" max="7647" width="0" style="798" hidden="1" customWidth="1"/>
    <col min="7648" max="7648" width="8" style="798" customWidth="1"/>
    <col min="7649" max="7649" width="23.85546875" style="798" customWidth="1"/>
    <col min="7650" max="7650" width="8" style="798" bestFit="1" customWidth="1"/>
    <col min="7651" max="7651" width="11" style="798" bestFit="1" customWidth="1"/>
    <col min="7652" max="7652" width="15.7109375" style="798" bestFit="1" customWidth="1"/>
    <col min="7653" max="7653" width="8" style="798" customWidth="1"/>
    <col min="7654" max="7654" width="0" style="798" hidden="1" customWidth="1"/>
    <col min="7655" max="7656" width="9.7109375" style="798" customWidth="1"/>
    <col min="7657" max="7658" width="8.140625" style="798" customWidth="1"/>
    <col min="7659" max="7659" width="23.85546875" style="798" customWidth="1"/>
    <col min="7660" max="7661" width="8" style="798" customWidth="1"/>
    <col min="7662" max="7662" width="10.140625" style="798" customWidth="1"/>
    <col min="7663" max="7663" width="8" style="798" customWidth="1"/>
    <col min="7664" max="7664" width="0" style="798" hidden="1" customWidth="1"/>
    <col min="7665" max="7665" width="8" style="798" customWidth="1"/>
    <col min="7666" max="7666" width="12.7109375" style="798" customWidth="1"/>
    <col min="7667" max="7667" width="8.140625" style="798" customWidth="1"/>
    <col min="7668" max="7668" width="8" style="798" customWidth="1"/>
    <col min="7669" max="7669" width="30.140625" style="798" customWidth="1"/>
    <col min="7670" max="7672" width="8" style="798" customWidth="1"/>
    <col min="7673" max="7673" width="8.140625" style="798" customWidth="1"/>
    <col min="7674" max="7674" width="8" style="798" customWidth="1"/>
    <col min="7675" max="7675" width="8.7109375" style="798"/>
    <col min="7676" max="7676" width="27.7109375" style="798" customWidth="1"/>
    <col min="7677" max="7677" width="8.42578125" style="798" customWidth="1"/>
    <col min="7678" max="7679" width="8" style="798" customWidth="1"/>
    <col min="7680" max="7680" width="8.140625" style="798" customWidth="1"/>
    <col min="7681" max="7681" width="8" style="798" customWidth="1"/>
    <col min="7682" max="7682" width="0" style="798" hidden="1" customWidth="1"/>
    <col min="7683" max="7683" width="13.7109375" style="798" customWidth="1"/>
    <col min="7684" max="7834" width="8.7109375" style="798"/>
    <col min="7835" max="7835" width="4.7109375" style="798" customWidth="1"/>
    <col min="7836" max="7836" width="25.7109375" style="798" customWidth="1"/>
    <col min="7837" max="7837" width="0" style="798" hidden="1" customWidth="1"/>
    <col min="7838" max="7838" width="7.7109375" style="798" customWidth="1"/>
    <col min="7839" max="7839" width="8" style="798" customWidth="1"/>
    <col min="7840" max="7840" width="8.7109375" style="798"/>
    <col min="7841" max="7841" width="8" style="798" customWidth="1"/>
    <col min="7842" max="7842" width="0" style="798" hidden="1" customWidth="1"/>
    <col min="7843" max="7843" width="8" style="798" customWidth="1"/>
    <col min="7844" max="7844" width="8.7109375" style="798"/>
    <col min="7845" max="7845" width="26" style="798" customWidth="1"/>
    <col min="7846" max="7846" width="8.140625" style="798" customWidth="1"/>
    <col min="7847" max="7847" width="8" style="798" customWidth="1"/>
    <col min="7848" max="7848" width="7.7109375" style="798" customWidth="1"/>
    <col min="7849" max="7849" width="0" style="798" hidden="1" customWidth="1"/>
    <col min="7850" max="7851" width="8" style="798" customWidth="1"/>
    <col min="7852" max="7852" width="8.140625" style="798" customWidth="1"/>
    <col min="7853" max="7853" width="8" style="798" customWidth="1"/>
    <col min="7854" max="7854" width="0" style="798" hidden="1" customWidth="1"/>
    <col min="7855" max="7855" width="26" style="798" customWidth="1"/>
    <col min="7856" max="7858" width="8" style="798" customWidth="1"/>
    <col min="7859" max="7859" width="15.7109375" style="798" bestFit="1" customWidth="1"/>
    <col min="7860" max="7860" width="8" style="798" customWidth="1"/>
    <col min="7861" max="7861" width="0" style="798" hidden="1" customWidth="1"/>
    <col min="7862" max="7862" width="8" style="798" customWidth="1"/>
    <col min="7863" max="7863" width="23.85546875" style="798" customWidth="1"/>
    <col min="7864" max="7869" width="8" style="798" customWidth="1"/>
    <col min="7870" max="7870" width="8.140625" style="798" customWidth="1"/>
    <col min="7871" max="7871" width="23.85546875" style="798" customWidth="1"/>
    <col min="7872" max="7872" width="8" style="798" customWidth="1"/>
    <col min="7873" max="7873" width="8.5703125" style="798" customWidth="1"/>
    <col min="7874" max="7874" width="8" style="798" customWidth="1"/>
    <col min="7875" max="7875" width="8.140625" style="798" customWidth="1"/>
    <col min="7876" max="7879" width="8" style="798" customWidth="1"/>
    <col min="7880" max="7880" width="23.85546875" style="798" customWidth="1"/>
    <col min="7881" max="7881" width="8" style="798" customWidth="1"/>
    <col min="7882" max="7882" width="8.5703125" style="798" customWidth="1"/>
    <col min="7883" max="7885" width="8" style="798" customWidth="1"/>
    <col min="7886" max="7886" width="8.7109375" style="798"/>
    <col min="7887" max="7887" width="8.42578125" style="798" customWidth="1"/>
    <col min="7888" max="7888" width="8" style="798" customWidth="1"/>
    <col min="7889" max="7889" width="8.5703125" style="798" customWidth="1"/>
    <col min="7890" max="7890" width="8" style="798" customWidth="1"/>
    <col min="7891" max="7891" width="23.85546875" style="798" customWidth="1"/>
    <col min="7892" max="7894" width="8" style="798" customWidth="1"/>
    <col min="7895" max="7895" width="0" style="798" hidden="1" customWidth="1"/>
    <col min="7896" max="7896" width="8" style="798" customWidth="1"/>
    <col min="7897" max="7897" width="8.140625" style="798" customWidth="1"/>
    <col min="7898" max="7898" width="23.85546875" style="798" customWidth="1"/>
    <col min="7899" max="7899" width="8.140625" style="798" customWidth="1"/>
    <col min="7900" max="7900" width="0" style="798" hidden="1" customWidth="1"/>
    <col min="7901" max="7901" width="8.140625" style="798" customWidth="1"/>
    <col min="7902" max="7902" width="8" style="798" customWidth="1"/>
    <col min="7903" max="7903" width="0" style="798" hidden="1" customWidth="1"/>
    <col min="7904" max="7904" width="8" style="798" customWidth="1"/>
    <col min="7905" max="7905" width="23.85546875" style="798" customWidth="1"/>
    <col min="7906" max="7906" width="8" style="798" bestFit="1" customWidth="1"/>
    <col min="7907" max="7907" width="11" style="798" bestFit="1" customWidth="1"/>
    <col min="7908" max="7908" width="15.7109375" style="798" bestFit="1" customWidth="1"/>
    <col min="7909" max="7909" width="8" style="798" customWidth="1"/>
    <col min="7910" max="7910" width="0" style="798" hidden="1" customWidth="1"/>
    <col min="7911" max="7912" width="9.7109375" style="798" customWidth="1"/>
    <col min="7913" max="7914" width="8.140625" style="798" customWidth="1"/>
    <col min="7915" max="7915" width="23.85546875" style="798" customWidth="1"/>
    <col min="7916" max="7917" width="8" style="798" customWidth="1"/>
    <col min="7918" max="7918" width="10.140625" style="798" customWidth="1"/>
    <col min="7919" max="7919" width="8" style="798" customWidth="1"/>
    <col min="7920" max="7920" width="0" style="798" hidden="1" customWidth="1"/>
    <col min="7921" max="7921" width="8" style="798" customWidth="1"/>
    <col min="7922" max="7922" width="12.7109375" style="798" customWidth="1"/>
    <col min="7923" max="7923" width="8.140625" style="798" customWidth="1"/>
    <col min="7924" max="7924" width="8" style="798" customWidth="1"/>
    <col min="7925" max="7925" width="30.140625" style="798" customWidth="1"/>
    <col min="7926" max="7928" width="8" style="798" customWidth="1"/>
    <col min="7929" max="7929" width="8.140625" style="798" customWidth="1"/>
    <col min="7930" max="7930" width="8" style="798" customWidth="1"/>
    <col min="7931" max="7931" width="8.7109375" style="798"/>
    <col min="7932" max="7932" width="27.7109375" style="798" customWidth="1"/>
    <col min="7933" max="7933" width="8.42578125" style="798" customWidth="1"/>
    <col min="7934" max="7935" width="8" style="798" customWidth="1"/>
    <col min="7936" max="7936" width="8.140625" style="798" customWidth="1"/>
    <col min="7937" max="7937" width="8" style="798" customWidth="1"/>
    <col min="7938" max="7938" width="0" style="798" hidden="1" customWidth="1"/>
    <col min="7939" max="7939" width="13.7109375" style="798" customWidth="1"/>
    <col min="7940" max="8090" width="8.7109375" style="798"/>
    <col min="8091" max="8091" width="4.7109375" style="798" customWidth="1"/>
    <col min="8092" max="8092" width="25.7109375" style="798" customWidth="1"/>
    <col min="8093" max="8093" width="0" style="798" hidden="1" customWidth="1"/>
    <col min="8094" max="8094" width="7.7109375" style="798" customWidth="1"/>
    <col min="8095" max="8095" width="8" style="798" customWidth="1"/>
    <col min="8096" max="8096" width="8.7109375" style="798"/>
    <col min="8097" max="8097" width="8" style="798" customWidth="1"/>
    <col min="8098" max="8098" width="0" style="798" hidden="1" customWidth="1"/>
    <col min="8099" max="8099" width="8" style="798" customWidth="1"/>
    <col min="8100" max="8100" width="8.7109375" style="798"/>
    <col min="8101" max="8101" width="26" style="798" customWidth="1"/>
    <col min="8102" max="8102" width="8.140625" style="798" customWidth="1"/>
    <col min="8103" max="8103" width="8" style="798" customWidth="1"/>
    <col min="8104" max="8104" width="7.7109375" style="798" customWidth="1"/>
    <col min="8105" max="8105" width="0" style="798" hidden="1" customWidth="1"/>
    <col min="8106" max="8107" width="8" style="798" customWidth="1"/>
    <col min="8108" max="8108" width="8.140625" style="798" customWidth="1"/>
    <col min="8109" max="8109" width="8" style="798" customWidth="1"/>
    <col min="8110" max="8110" width="0" style="798" hidden="1" customWidth="1"/>
    <col min="8111" max="8111" width="26" style="798" customWidth="1"/>
    <col min="8112" max="8114" width="8" style="798" customWidth="1"/>
    <col min="8115" max="8115" width="15.7109375" style="798" bestFit="1" customWidth="1"/>
    <col min="8116" max="8116" width="8" style="798" customWidth="1"/>
    <col min="8117" max="8117" width="0" style="798" hidden="1" customWidth="1"/>
    <col min="8118" max="8118" width="8" style="798" customWidth="1"/>
    <col min="8119" max="8119" width="23.85546875" style="798" customWidth="1"/>
    <col min="8120" max="8125" width="8" style="798" customWidth="1"/>
    <col min="8126" max="8126" width="8.140625" style="798" customWidth="1"/>
    <col min="8127" max="8127" width="23.85546875" style="798" customWidth="1"/>
    <col min="8128" max="8128" width="8" style="798" customWidth="1"/>
    <col min="8129" max="8129" width="8.5703125" style="798" customWidth="1"/>
    <col min="8130" max="8130" width="8" style="798" customWidth="1"/>
    <col min="8131" max="8131" width="8.140625" style="798" customWidth="1"/>
    <col min="8132" max="8135" width="8" style="798" customWidth="1"/>
    <col min="8136" max="8136" width="23.85546875" style="798" customWidth="1"/>
    <col min="8137" max="8137" width="8" style="798" customWidth="1"/>
    <col min="8138" max="8138" width="8.5703125" style="798" customWidth="1"/>
    <col min="8139" max="8141" width="8" style="798" customWidth="1"/>
    <col min="8142" max="8142" width="8.7109375" style="798"/>
    <col min="8143" max="8143" width="8.42578125" style="798" customWidth="1"/>
    <col min="8144" max="8144" width="8" style="798" customWidth="1"/>
    <col min="8145" max="8145" width="8.5703125" style="798" customWidth="1"/>
    <col min="8146" max="8146" width="8" style="798" customWidth="1"/>
    <col min="8147" max="8147" width="23.85546875" style="798" customWidth="1"/>
    <col min="8148" max="8150" width="8" style="798" customWidth="1"/>
    <col min="8151" max="8151" width="0" style="798" hidden="1" customWidth="1"/>
    <col min="8152" max="8152" width="8" style="798" customWidth="1"/>
    <col min="8153" max="8153" width="8.140625" style="798" customWidth="1"/>
    <col min="8154" max="8154" width="23.85546875" style="798" customWidth="1"/>
    <col min="8155" max="8155" width="8.140625" style="798" customWidth="1"/>
    <col min="8156" max="8156" width="0" style="798" hidden="1" customWidth="1"/>
    <col min="8157" max="8157" width="8.140625" style="798" customWidth="1"/>
    <col min="8158" max="8158" width="8" style="798" customWidth="1"/>
    <col min="8159" max="8159" width="0" style="798" hidden="1" customWidth="1"/>
    <col min="8160" max="8160" width="8" style="798" customWidth="1"/>
    <col min="8161" max="8161" width="23.85546875" style="798" customWidth="1"/>
    <col min="8162" max="8162" width="8" style="798" bestFit="1" customWidth="1"/>
    <col min="8163" max="8163" width="11" style="798" bestFit="1" customWidth="1"/>
    <col min="8164" max="8164" width="15.7109375" style="798" bestFit="1" customWidth="1"/>
    <col min="8165" max="8165" width="8" style="798" customWidth="1"/>
    <col min="8166" max="8166" width="0" style="798" hidden="1" customWidth="1"/>
    <col min="8167" max="8168" width="9.7109375" style="798" customWidth="1"/>
    <col min="8169" max="8170" width="8.140625" style="798" customWidth="1"/>
    <col min="8171" max="8171" width="23.85546875" style="798" customWidth="1"/>
    <col min="8172" max="8173" width="8" style="798" customWidth="1"/>
    <col min="8174" max="8174" width="10.140625" style="798" customWidth="1"/>
    <col min="8175" max="8175" width="8" style="798" customWidth="1"/>
    <col min="8176" max="8176" width="0" style="798" hidden="1" customWidth="1"/>
    <col min="8177" max="8177" width="8" style="798" customWidth="1"/>
    <col min="8178" max="8178" width="12.7109375" style="798" customWidth="1"/>
    <col min="8179" max="8179" width="8.140625" style="798" customWidth="1"/>
    <col min="8180" max="8180" width="8" style="798" customWidth="1"/>
    <col min="8181" max="8181" width="30.140625" style="798" customWidth="1"/>
    <col min="8182" max="8184" width="8" style="798" customWidth="1"/>
    <col min="8185" max="8185" width="8.140625" style="798" customWidth="1"/>
    <col min="8186" max="8186" width="8" style="798" customWidth="1"/>
    <col min="8187" max="8187" width="8.7109375" style="798"/>
    <col min="8188" max="8188" width="27.7109375" style="798" customWidth="1"/>
    <col min="8189" max="8189" width="8.42578125" style="798" customWidth="1"/>
    <col min="8190" max="8191" width="8" style="798" customWidth="1"/>
    <col min="8192" max="8192" width="8.140625" style="798" customWidth="1"/>
    <col min="8193" max="8193" width="8" style="798" customWidth="1"/>
    <col min="8194" max="8194" width="0" style="798" hidden="1" customWidth="1"/>
    <col min="8195" max="8195" width="13.7109375" style="798" customWidth="1"/>
    <col min="8196" max="8346" width="8.7109375" style="798"/>
    <col min="8347" max="8347" width="4.7109375" style="798" customWidth="1"/>
    <col min="8348" max="8348" width="25.7109375" style="798" customWidth="1"/>
    <col min="8349" max="8349" width="0" style="798" hidden="1" customWidth="1"/>
    <col min="8350" max="8350" width="7.7109375" style="798" customWidth="1"/>
    <col min="8351" max="8351" width="8" style="798" customWidth="1"/>
    <col min="8352" max="8352" width="8.7109375" style="798"/>
    <col min="8353" max="8353" width="8" style="798" customWidth="1"/>
    <col min="8354" max="8354" width="0" style="798" hidden="1" customWidth="1"/>
    <col min="8355" max="8355" width="8" style="798" customWidth="1"/>
    <col min="8356" max="8356" width="8.7109375" style="798"/>
    <col min="8357" max="8357" width="26" style="798" customWidth="1"/>
    <col min="8358" max="8358" width="8.140625" style="798" customWidth="1"/>
    <col min="8359" max="8359" width="8" style="798" customWidth="1"/>
    <col min="8360" max="8360" width="7.7109375" style="798" customWidth="1"/>
    <col min="8361" max="8361" width="0" style="798" hidden="1" customWidth="1"/>
    <col min="8362" max="8363" width="8" style="798" customWidth="1"/>
    <col min="8364" max="8364" width="8.140625" style="798" customWidth="1"/>
    <col min="8365" max="8365" width="8" style="798" customWidth="1"/>
    <col min="8366" max="8366" width="0" style="798" hidden="1" customWidth="1"/>
    <col min="8367" max="8367" width="26" style="798" customWidth="1"/>
    <col min="8368" max="8370" width="8" style="798" customWidth="1"/>
    <col min="8371" max="8371" width="15.7109375" style="798" bestFit="1" customWidth="1"/>
    <col min="8372" max="8372" width="8" style="798" customWidth="1"/>
    <col min="8373" max="8373" width="0" style="798" hidden="1" customWidth="1"/>
    <col min="8374" max="8374" width="8" style="798" customWidth="1"/>
    <col min="8375" max="8375" width="23.85546875" style="798" customWidth="1"/>
    <col min="8376" max="8381" width="8" style="798" customWidth="1"/>
    <col min="8382" max="8382" width="8.140625" style="798" customWidth="1"/>
    <col min="8383" max="8383" width="23.85546875" style="798" customWidth="1"/>
    <col min="8384" max="8384" width="8" style="798" customWidth="1"/>
    <col min="8385" max="8385" width="8.5703125" style="798" customWidth="1"/>
    <col min="8386" max="8386" width="8" style="798" customWidth="1"/>
    <col min="8387" max="8387" width="8.140625" style="798" customWidth="1"/>
    <col min="8388" max="8391" width="8" style="798" customWidth="1"/>
    <col min="8392" max="8392" width="23.85546875" style="798" customWidth="1"/>
    <col min="8393" max="8393" width="8" style="798" customWidth="1"/>
    <col min="8394" max="8394" width="8.5703125" style="798" customWidth="1"/>
    <col min="8395" max="8397" width="8" style="798" customWidth="1"/>
    <col min="8398" max="8398" width="8.7109375" style="798"/>
    <col min="8399" max="8399" width="8.42578125" style="798" customWidth="1"/>
    <col min="8400" max="8400" width="8" style="798" customWidth="1"/>
    <col min="8401" max="8401" width="8.5703125" style="798" customWidth="1"/>
    <col min="8402" max="8402" width="8" style="798" customWidth="1"/>
    <col min="8403" max="8403" width="23.85546875" style="798" customWidth="1"/>
    <col min="8404" max="8406" width="8" style="798" customWidth="1"/>
    <col min="8407" max="8407" width="0" style="798" hidden="1" customWidth="1"/>
    <col min="8408" max="8408" width="8" style="798" customWidth="1"/>
    <col min="8409" max="8409" width="8.140625" style="798" customWidth="1"/>
    <col min="8410" max="8410" width="23.85546875" style="798" customWidth="1"/>
    <col min="8411" max="8411" width="8.140625" style="798" customWidth="1"/>
    <col min="8412" max="8412" width="0" style="798" hidden="1" customWidth="1"/>
    <col min="8413" max="8413" width="8.140625" style="798" customWidth="1"/>
    <col min="8414" max="8414" width="8" style="798" customWidth="1"/>
    <col min="8415" max="8415" width="0" style="798" hidden="1" customWidth="1"/>
    <col min="8416" max="8416" width="8" style="798" customWidth="1"/>
    <col min="8417" max="8417" width="23.85546875" style="798" customWidth="1"/>
    <col min="8418" max="8418" width="8" style="798" bestFit="1" customWidth="1"/>
    <col min="8419" max="8419" width="11" style="798" bestFit="1" customWidth="1"/>
    <col min="8420" max="8420" width="15.7109375" style="798" bestFit="1" customWidth="1"/>
    <col min="8421" max="8421" width="8" style="798" customWidth="1"/>
    <col min="8422" max="8422" width="0" style="798" hidden="1" customWidth="1"/>
    <col min="8423" max="8424" width="9.7109375" style="798" customWidth="1"/>
    <col min="8425" max="8426" width="8.140625" style="798" customWidth="1"/>
    <col min="8427" max="8427" width="23.85546875" style="798" customWidth="1"/>
    <col min="8428" max="8429" width="8" style="798" customWidth="1"/>
    <col min="8430" max="8430" width="10.140625" style="798" customWidth="1"/>
    <col min="8431" max="8431" width="8" style="798" customWidth="1"/>
    <col min="8432" max="8432" width="0" style="798" hidden="1" customWidth="1"/>
    <col min="8433" max="8433" width="8" style="798" customWidth="1"/>
    <col min="8434" max="8434" width="12.7109375" style="798" customWidth="1"/>
    <col min="8435" max="8435" width="8.140625" style="798" customWidth="1"/>
    <col min="8436" max="8436" width="8" style="798" customWidth="1"/>
    <col min="8437" max="8437" width="30.140625" style="798" customWidth="1"/>
    <col min="8438" max="8440" width="8" style="798" customWidth="1"/>
    <col min="8441" max="8441" width="8.140625" style="798" customWidth="1"/>
    <col min="8442" max="8442" width="8" style="798" customWidth="1"/>
    <col min="8443" max="8443" width="8.7109375" style="798"/>
    <col min="8444" max="8444" width="27.7109375" style="798" customWidth="1"/>
    <col min="8445" max="8445" width="8.42578125" style="798" customWidth="1"/>
    <col min="8446" max="8447" width="8" style="798" customWidth="1"/>
    <col min="8448" max="8448" width="8.140625" style="798" customWidth="1"/>
    <col min="8449" max="8449" width="8" style="798" customWidth="1"/>
    <col min="8450" max="8450" width="0" style="798" hidden="1" customWidth="1"/>
    <col min="8451" max="8451" width="13.7109375" style="798" customWidth="1"/>
    <col min="8452" max="8602" width="8.7109375" style="798"/>
    <col min="8603" max="8603" width="4.7109375" style="798" customWidth="1"/>
    <col min="8604" max="8604" width="25.7109375" style="798" customWidth="1"/>
    <col min="8605" max="8605" width="0" style="798" hidden="1" customWidth="1"/>
    <col min="8606" max="8606" width="7.7109375" style="798" customWidth="1"/>
    <col min="8607" max="8607" width="8" style="798" customWidth="1"/>
    <col min="8608" max="8608" width="8.7109375" style="798"/>
    <col min="8609" max="8609" width="8" style="798" customWidth="1"/>
    <col min="8610" max="8610" width="0" style="798" hidden="1" customWidth="1"/>
    <col min="8611" max="8611" width="8" style="798" customWidth="1"/>
    <col min="8612" max="8612" width="8.7109375" style="798"/>
    <col min="8613" max="8613" width="26" style="798" customWidth="1"/>
    <col min="8614" max="8614" width="8.140625" style="798" customWidth="1"/>
    <col min="8615" max="8615" width="8" style="798" customWidth="1"/>
    <col min="8616" max="8616" width="7.7109375" style="798" customWidth="1"/>
    <col min="8617" max="8617" width="0" style="798" hidden="1" customWidth="1"/>
    <col min="8618" max="8619" width="8" style="798" customWidth="1"/>
    <col min="8620" max="8620" width="8.140625" style="798" customWidth="1"/>
    <col min="8621" max="8621" width="8" style="798" customWidth="1"/>
    <col min="8622" max="8622" width="0" style="798" hidden="1" customWidth="1"/>
    <col min="8623" max="8623" width="26" style="798" customWidth="1"/>
    <col min="8624" max="8626" width="8" style="798" customWidth="1"/>
    <col min="8627" max="8627" width="15.7109375" style="798" bestFit="1" customWidth="1"/>
    <col min="8628" max="8628" width="8" style="798" customWidth="1"/>
    <col min="8629" max="8629" width="0" style="798" hidden="1" customWidth="1"/>
    <col min="8630" max="8630" width="8" style="798" customWidth="1"/>
    <col min="8631" max="8631" width="23.85546875" style="798" customWidth="1"/>
    <col min="8632" max="8637" width="8" style="798" customWidth="1"/>
    <col min="8638" max="8638" width="8.140625" style="798" customWidth="1"/>
    <col min="8639" max="8639" width="23.85546875" style="798" customWidth="1"/>
    <col min="8640" max="8640" width="8" style="798" customWidth="1"/>
    <col min="8641" max="8641" width="8.5703125" style="798" customWidth="1"/>
    <col min="8642" max="8642" width="8" style="798" customWidth="1"/>
    <col min="8643" max="8643" width="8.140625" style="798" customWidth="1"/>
    <col min="8644" max="8647" width="8" style="798" customWidth="1"/>
    <col min="8648" max="8648" width="23.85546875" style="798" customWidth="1"/>
    <col min="8649" max="8649" width="8" style="798" customWidth="1"/>
    <col min="8650" max="8650" width="8.5703125" style="798" customWidth="1"/>
    <col min="8651" max="8653" width="8" style="798" customWidth="1"/>
    <col min="8654" max="8654" width="8.7109375" style="798"/>
    <col min="8655" max="8655" width="8.42578125" style="798" customWidth="1"/>
    <col min="8656" max="8656" width="8" style="798" customWidth="1"/>
    <col min="8657" max="8657" width="8.5703125" style="798" customWidth="1"/>
    <col min="8658" max="8658" width="8" style="798" customWidth="1"/>
    <col min="8659" max="8659" width="23.85546875" style="798" customWidth="1"/>
    <col min="8660" max="8662" width="8" style="798" customWidth="1"/>
    <col min="8663" max="8663" width="0" style="798" hidden="1" customWidth="1"/>
    <col min="8664" max="8664" width="8" style="798" customWidth="1"/>
    <col min="8665" max="8665" width="8.140625" style="798" customWidth="1"/>
    <col min="8666" max="8666" width="23.85546875" style="798" customWidth="1"/>
    <col min="8667" max="8667" width="8.140625" style="798" customWidth="1"/>
    <col min="8668" max="8668" width="0" style="798" hidden="1" customWidth="1"/>
    <col min="8669" max="8669" width="8.140625" style="798" customWidth="1"/>
    <col min="8670" max="8670" width="8" style="798" customWidth="1"/>
    <col min="8671" max="8671" width="0" style="798" hidden="1" customWidth="1"/>
    <col min="8672" max="8672" width="8" style="798" customWidth="1"/>
    <col min="8673" max="8673" width="23.85546875" style="798" customWidth="1"/>
    <col min="8674" max="8674" width="8" style="798" bestFit="1" customWidth="1"/>
    <col min="8675" max="8675" width="11" style="798" bestFit="1" customWidth="1"/>
    <col min="8676" max="8676" width="15.7109375" style="798" bestFit="1" customWidth="1"/>
    <col min="8677" max="8677" width="8" style="798" customWidth="1"/>
    <col min="8678" max="8678" width="0" style="798" hidden="1" customWidth="1"/>
    <col min="8679" max="8680" width="9.7109375" style="798" customWidth="1"/>
    <col min="8681" max="8682" width="8.140625" style="798" customWidth="1"/>
    <col min="8683" max="8683" width="23.85546875" style="798" customWidth="1"/>
    <col min="8684" max="8685" width="8" style="798" customWidth="1"/>
    <col min="8686" max="8686" width="10.140625" style="798" customWidth="1"/>
    <col min="8687" max="8687" width="8" style="798" customWidth="1"/>
    <col min="8688" max="8688" width="0" style="798" hidden="1" customWidth="1"/>
    <col min="8689" max="8689" width="8" style="798" customWidth="1"/>
    <col min="8690" max="8690" width="12.7109375" style="798" customWidth="1"/>
    <col min="8691" max="8691" width="8.140625" style="798" customWidth="1"/>
    <col min="8692" max="8692" width="8" style="798" customWidth="1"/>
    <col min="8693" max="8693" width="30.140625" style="798" customWidth="1"/>
    <col min="8694" max="8696" width="8" style="798" customWidth="1"/>
    <col min="8697" max="8697" width="8.140625" style="798" customWidth="1"/>
    <col min="8698" max="8698" width="8" style="798" customWidth="1"/>
    <col min="8699" max="8699" width="8.7109375" style="798"/>
    <col min="8700" max="8700" width="27.7109375" style="798" customWidth="1"/>
    <col min="8701" max="8701" width="8.42578125" style="798" customWidth="1"/>
    <col min="8702" max="8703" width="8" style="798" customWidth="1"/>
    <col min="8704" max="8704" width="8.140625" style="798" customWidth="1"/>
    <col min="8705" max="8705" width="8" style="798" customWidth="1"/>
    <col min="8706" max="8706" width="0" style="798" hidden="1" customWidth="1"/>
    <col min="8707" max="8707" width="13.7109375" style="798" customWidth="1"/>
    <col min="8708" max="8858" width="8.7109375" style="798"/>
    <col min="8859" max="8859" width="4.7109375" style="798" customWidth="1"/>
    <col min="8860" max="8860" width="25.7109375" style="798" customWidth="1"/>
    <col min="8861" max="8861" width="0" style="798" hidden="1" customWidth="1"/>
    <col min="8862" max="8862" width="7.7109375" style="798" customWidth="1"/>
    <col min="8863" max="8863" width="8" style="798" customWidth="1"/>
    <col min="8864" max="8864" width="8.7109375" style="798"/>
    <col min="8865" max="8865" width="8" style="798" customWidth="1"/>
    <col min="8866" max="8866" width="0" style="798" hidden="1" customWidth="1"/>
    <col min="8867" max="8867" width="8" style="798" customWidth="1"/>
    <col min="8868" max="8868" width="8.7109375" style="798"/>
    <col min="8869" max="8869" width="26" style="798" customWidth="1"/>
    <col min="8870" max="8870" width="8.140625" style="798" customWidth="1"/>
    <col min="8871" max="8871" width="8" style="798" customWidth="1"/>
    <col min="8872" max="8872" width="7.7109375" style="798" customWidth="1"/>
    <col min="8873" max="8873" width="0" style="798" hidden="1" customWidth="1"/>
    <col min="8874" max="8875" width="8" style="798" customWidth="1"/>
    <col min="8876" max="8876" width="8.140625" style="798" customWidth="1"/>
    <col min="8877" max="8877" width="8" style="798" customWidth="1"/>
    <col min="8878" max="8878" width="0" style="798" hidden="1" customWidth="1"/>
    <col min="8879" max="8879" width="26" style="798" customWidth="1"/>
    <col min="8880" max="8882" width="8" style="798" customWidth="1"/>
    <col min="8883" max="8883" width="15.7109375" style="798" bestFit="1" customWidth="1"/>
    <col min="8884" max="8884" width="8" style="798" customWidth="1"/>
    <col min="8885" max="8885" width="0" style="798" hidden="1" customWidth="1"/>
    <col min="8886" max="8886" width="8" style="798" customWidth="1"/>
    <col min="8887" max="8887" width="23.85546875" style="798" customWidth="1"/>
    <col min="8888" max="8893" width="8" style="798" customWidth="1"/>
    <col min="8894" max="8894" width="8.140625" style="798" customWidth="1"/>
    <col min="8895" max="8895" width="23.85546875" style="798" customWidth="1"/>
    <col min="8896" max="8896" width="8" style="798" customWidth="1"/>
    <col min="8897" max="8897" width="8.5703125" style="798" customWidth="1"/>
    <col min="8898" max="8898" width="8" style="798" customWidth="1"/>
    <col min="8899" max="8899" width="8.140625" style="798" customWidth="1"/>
    <col min="8900" max="8903" width="8" style="798" customWidth="1"/>
    <col min="8904" max="8904" width="23.85546875" style="798" customWidth="1"/>
    <col min="8905" max="8905" width="8" style="798" customWidth="1"/>
    <col min="8906" max="8906" width="8.5703125" style="798" customWidth="1"/>
    <col min="8907" max="8909" width="8" style="798" customWidth="1"/>
    <col min="8910" max="8910" width="8.7109375" style="798"/>
    <col min="8911" max="8911" width="8.42578125" style="798" customWidth="1"/>
    <col min="8912" max="8912" width="8" style="798" customWidth="1"/>
    <col min="8913" max="8913" width="8.5703125" style="798" customWidth="1"/>
    <col min="8914" max="8914" width="8" style="798" customWidth="1"/>
    <col min="8915" max="8915" width="23.85546875" style="798" customWidth="1"/>
    <col min="8916" max="8918" width="8" style="798" customWidth="1"/>
    <col min="8919" max="8919" width="0" style="798" hidden="1" customWidth="1"/>
    <col min="8920" max="8920" width="8" style="798" customWidth="1"/>
    <col min="8921" max="8921" width="8.140625" style="798" customWidth="1"/>
    <col min="8922" max="8922" width="23.85546875" style="798" customWidth="1"/>
    <col min="8923" max="8923" width="8.140625" style="798" customWidth="1"/>
    <col min="8924" max="8924" width="0" style="798" hidden="1" customWidth="1"/>
    <col min="8925" max="8925" width="8.140625" style="798" customWidth="1"/>
    <col min="8926" max="8926" width="8" style="798" customWidth="1"/>
    <col min="8927" max="8927" width="0" style="798" hidden="1" customWidth="1"/>
    <col min="8928" max="8928" width="8" style="798" customWidth="1"/>
    <col min="8929" max="8929" width="23.85546875" style="798" customWidth="1"/>
    <col min="8930" max="8930" width="8" style="798" bestFit="1" customWidth="1"/>
    <col min="8931" max="8931" width="11" style="798" bestFit="1" customWidth="1"/>
    <col min="8932" max="8932" width="15.7109375" style="798" bestFit="1" customWidth="1"/>
    <col min="8933" max="8933" width="8" style="798" customWidth="1"/>
    <col min="8934" max="8934" width="0" style="798" hidden="1" customWidth="1"/>
    <col min="8935" max="8936" width="9.7109375" style="798" customWidth="1"/>
    <col min="8937" max="8938" width="8.140625" style="798" customWidth="1"/>
    <col min="8939" max="8939" width="23.85546875" style="798" customWidth="1"/>
    <col min="8940" max="8941" width="8" style="798" customWidth="1"/>
    <col min="8942" max="8942" width="10.140625" style="798" customWidth="1"/>
    <col min="8943" max="8943" width="8" style="798" customWidth="1"/>
    <col min="8944" max="8944" width="0" style="798" hidden="1" customWidth="1"/>
    <col min="8945" max="8945" width="8" style="798" customWidth="1"/>
    <col min="8946" max="8946" width="12.7109375" style="798" customWidth="1"/>
    <col min="8947" max="8947" width="8.140625" style="798" customWidth="1"/>
    <col min="8948" max="8948" width="8" style="798" customWidth="1"/>
    <col min="8949" max="8949" width="30.140625" style="798" customWidth="1"/>
    <col min="8950" max="8952" width="8" style="798" customWidth="1"/>
    <col min="8953" max="8953" width="8.140625" style="798" customWidth="1"/>
    <col min="8954" max="8954" width="8" style="798" customWidth="1"/>
    <col min="8955" max="8955" width="8.7109375" style="798"/>
    <col min="8956" max="8956" width="27.7109375" style="798" customWidth="1"/>
    <col min="8957" max="8957" width="8.42578125" style="798" customWidth="1"/>
    <col min="8958" max="8959" width="8" style="798" customWidth="1"/>
    <col min="8960" max="8960" width="8.140625" style="798" customWidth="1"/>
    <col min="8961" max="8961" width="8" style="798" customWidth="1"/>
    <col min="8962" max="8962" width="0" style="798" hidden="1" customWidth="1"/>
    <col min="8963" max="8963" width="13.7109375" style="798" customWidth="1"/>
    <col min="8964" max="9114" width="8.7109375" style="798"/>
    <col min="9115" max="9115" width="4.7109375" style="798" customWidth="1"/>
    <col min="9116" max="9116" width="25.7109375" style="798" customWidth="1"/>
    <col min="9117" max="9117" width="0" style="798" hidden="1" customWidth="1"/>
    <col min="9118" max="9118" width="7.7109375" style="798" customWidth="1"/>
    <col min="9119" max="9119" width="8" style="798" customWidth="1"/>
    <col min="9120" max="9120" width="8.7109375" style="798"/>
    <col min="9121" max="9121" width="8" style="798" customWidth="1"/>
    <col min="9122" max="9122" width="0" style="798" hidden="1" customWidth="1"/>
    <col min="9123" max="9123" width="8" style="798" customWidth="1"/>
    <col min="9124" max="9124" width="8.7109375" style="798"/>
    <col min="9125" max="9125" width="26" style="798" customWidth="1"/>
    <col min="9126" max="9126" width="8.140625" style="798" customWidth="1"/>
    <col min="9127" max="9127" width="8" style="798" customWidth="1"/>
    <col min="9128" max="9128" width="7.7109375" style="798" customWidth="1"/>
    <col min="9129" max="9129" width="0" style="798" hidden="1" customWidth="1"/>
    <col min="9130" max="9131" width="8" style="798" customWidth="1"/>
    <col min="9132" max="9132" width="8.140625" style="798" customWidth="1"/>
    <col min="9133" max="9133" width="8" style="798" customWidth="1"/>
    <col min="9134" max="9134" width="0" style="798" hidden="1" customWidth="1"/>
    <col min="9135" max="9135" width="26" style="798" customWidth="1"/>
    <col min="9136" max="9138" width="8" style="798" customWidth="1"/>
    <col min="9139" max="9139" width="15.7109375" style="798" bestFit="1" customWidth="1"/>
    <col min="9140" max="9140" width="8" style="798" customWidth="1"/>
    <col min="9141" max="9141" width="0" style="798" hidden="1" customWidth="1"/>
    <col min="9142" max="9142" width="8" style="798" customWidth="1"/>
    <col min="9143" max="9143" width="23.85546875" style="798" customWidth="1"/>
    <col min="9144" max="9149" width="8" style="798" customWidth="1"/>
    <col min="9150" max="9150" width="8.140625" style="798" customWidth="1"/>
    <col min="9151" max="9151" width="23.85546875" style="798" customWidth="1"/>
    <col min="9152" max="9152" width="8" style="798" customWidth="1"/>
    <col min="9153" max="9153" width="8.5703125" style="798" customWidth="1"/>
    <col min="9154" max="9154" width="8" style="798" customWidth="1"/>
    <col min="9155" max="9155" width="8.140625" style="798" customWidth="1"/>
    <col min="9156" max="9159" width="8" style="798" customWidth="1"/>
    <col min="9160" max="9160" width="23.85546875" style="798" customWidth="1"/>
    <col min="9161" max="9161" width="8" style="798" customWidth="1"/>
    <col min="9162" max="9162" width="8.5703125" style="798" customWidth="1"/>
    <col min="9163" max="9165" width="8" style="798" customWidth="1"/>
    <col min="9166" max="9166" width="8.7109375" style="798"/>
    <col min="9167" max="9167" width="8.42578125" style="798" customWidth="1"/>
    <col min="9168" max="9168" width="8" style="798" customWidth="1"/>
    <col min="9169" max="9169" width="8.5703125" style="798" customWidth="1"/>
    <col min="9170" max="9170" width="8" style="798" customWidth="1"/>
    <col min="9171" max="9171" width="23.85546875" style="798" customWidth="1"/>
    <col min="9172" max="9174" width="8" style="798" customWidth="1"/>
    <col min="9175" max="9175" width="0" style="798" hidden="1" customWidth="1"/>
    <col min="9176" max="9176" width="8" style="798" customWidth="1"/>
    <col min="9177" max="9177" width="8.140625" style="798" customWidth="1"/>
    <col min="9178" max="9178" width="23.85546875" style="798" customWidth="1"/>
    <col min="9179" max="9179" width="8.140625" style="798" customWidth="1"/>
    <col min="9180" max="9180" width="0" style="798" hidden="1" customWidth="1"/>
    <col min="9181" max="9181" width="8.140625" style="798" customWidth="1"/>
    <col min="9182" max="9182" width="8" style="798" customWidth="1"/>
    <col min="9183" max="9183" width="0" style="798" hidden="1" customWidth="1"/>
    <col min="9184" max="9184" width="8" style="798" customWidth="1"/>
    <col min="9185" max="9185" width="23.85546875" style="798" customWidth="1"/>
    <col min="9186" max="9186" width="8" style="798" bestFit="1" customWidth="1"/>
    <col min="9187" max="9187" width="11" style="798" bestFit="1" customWidth="1"/>
    <col min="9188" max="9188" width="15.7109375" style="798" bestFit="1" customWidth="1"/>
    <col min="9189" max="9189" width="8" style="798" customWidth="1"/>
    <col min="9190" max="9190" width="0" style="798" hidden="1" customWidth="1"/>
    <col min="9191" max="9192" width="9.7109375" style="798" customWidth="1"/>
    <col min="9193" max="9194" width="8.140625" style="798" customWidth="1"/>
    <col min="9195" max="9195" width="23.85546875" style="798" customWidth="1"/>
    <col min="9196" max="9197" width="8" style="798" customWidth="1"/>
    <col min="9198" max="9198" width="10.140625" style="798" customWidth="1"/>
    <col min="9199" max="9199" width="8" style="798" customWidth="1"/>
    <col min="9200" max="9200" width="0" style="798" hidden="1" customWidth="1"/>
    <col min="9201" max="9201" width="8" style="798" customWidth="1"/>
    <col min="9202" max="9202" width="12.7109375" style="798" customWidth="1"/>
    <col min="9203" max="9203" width="8.140625" style="798" customWidth="1"/>
    <col min="9204" max="9204" width="8" style="798" customWidth="1"/>
    <col min="9205" max="9205" width="30.140625" style="798" customWidth="1"/>
    <col min="9206" max="9208" width="8" style="798" customWidth="1"/>
    <col min="9209" max="9209" width="8.140625" style="798" customWidth="1"/>
    <col min="9210" max="9210" width="8" style="798" customWidth="1"/>
    <col min="9211" max="9211" width="8.7109375" style="798"/>
    <col min="9212" max="9212" width="27.7109375" style="798" customWidth="1"/>
    <col min="9213" max="9213" width="8.42578125" style="798" customWidth="1"/>
    <col min="9214" max="9215" width="8" style="798" customWidth="1"/>
    <col min="9216" max="9216" width="8.140625" style="798" customWidth="1"/>
    <col min="9217" max="9217" width="8" style="798" customWidth="1"/>
    <col min="9218" max="9218" width="0" style="798" hidden="1" customWidth="1"/>
    <col min="9219" max="9219" width="13.7109375" style="798" customWidth="1"/>
    <col min="9220" max="9370" width="8.7109375" style="798"/>
    <col min="9371" max="9371" width="4.7109375" style="798" customWidth="1"/>
    <col min="9372" max="9372" width="25.7109375" style="798" customWidth="1"/>
    <col min="9373" max="9373" width="0" style="798" hidden="1" customWidth="1"/>
    <col min="9374" max="9374" width="7.7109375" style="798" customWidth="1"/>
    <col min="9375" max="9375" width="8" style="798" customWidth="1"/>
    <col min="9376" max="9376" width="8.7109375" style="798"/>
    <col min="9377" max="9377" width="8" style="798" customWidth="1"/>
    <col min="9378" max="9378" width="0" style="798" hidden="1" customWidth="1"/>
    <col min="9379" max="9379" width="8" style="798" customWidth="1"/>
    <col min="9380" max="9380" width="8.7109375" style="798"/>
    <col min="9381" max="9381" width="26" style="798" customWidth="1"/>
    <col min="9382" max="9382" width="8.140625" style="798" customWidth="1"/>
    <col min="9383" max="9383" width="8" style="798" customWidth="1"/>
    <col min="9384" max="9384" width="7.7109375" style="798" customWidth="1"/>
    <col min="9385" max="9385" width="0" style="798" hidden="1" customWidth="1"/>
    <col min="9386" max="9387" width="8" style="798" customWidth="1"/>
    <col min="9388" max="9388" width="8.140625" style="798" customWidth="1"/>
    <col min="9389" max="9389" width="8" style="798" customWidth="1"/>
    <col min="9390" max="9390" width="0" style="798" hidden="1" customWidth="1"/>
    <col min="9391" max="9391" width="26" style="798" customWidth="1"/>
    <col min="9392" max="9394" width="8" style="798" customWidth="1"/>
    <col min="9395" max="9395" width="15.7109375" style="798" bestFit="1" customWidth="1"/>
    <col min="9396" max="9396" width="8" style="798" customWidth="1"/>
    <col min="9397" max="9397" width="0" style="798" hidden="1" customWidth="1"/>
    <col min="9398" max="9398" width="8" style="798" customWidth="1"/>
    <col min="9399" max="9399" width="23.85546875" style="798" customWidth="1"/>
    <col min="9400" max="9405" width="8" style="798" customWidth="1"/>
    <col min="9406" max="9406" width="8.140625" style="798" customWidth="1"/>
    <col min="9407" max="9407" width="23.85546875" style="798" customWidth="1"/>
    <col min="9408" max="9408" width="8" style="798" customWidth="1"/>
    <col min="9409" max="9409" width="8.5703125" style="798" customWidth="1"/>
    <col min="9410" max="9410" width="8" style="798" customWidth="1"/>
    <col min="9411" max="9411" width="8.140625" style="798" customWidth="1"/>
    <col min="9412" max="9415" width="8" style="798" customWidth="1"/>
    <col min="9416" max="9416" width="23.85546875" style="798" customWidth="1"/>
    <col min="9417" max="9417" width="8" style="798" customWidth="1"/>
    <col min="9418" max="9418" width="8.5703125" style="798" customWidth="1"/>
    <col min="9419" max="9421" width="8" style="798" customWidth="1"/>
    <col min="9422" max="9422" width="8.7109375" style="798"/>
    <col min="9423" max="9423" width="8.42578125" style="798" customWidth="1"/>
    <col min="9424" max="9424" width="8" style="798" customWidth="1"/>
    <col min="9425" max="9425" width="8.5703125" style="798" customWidth="1"/>
    <col min="9426" max="9426" width="8" style="798" customWidth="1"/>
    <col min="9427" max="9427" width="23.85546875" style="798" customWidth="1"/>
    <col min="9428" max="9430" width="8" style="798" customWidth="1"/>
    <col min="9431" max="9431" width="0" style="798" hidden="1" customWidth="1"/>
    <col min="9432" max="9432" width="8" style="798" customWidth="1"/>
    <col min="9433" max="9433" width="8.140625" style="798" customWidth="1"/>
    <col min="9434" max="9434" width="23.85546875" style="798" customWidth="1"/>
    <col min="9435" max="9435" width="8.140625" style="798" customWidth="1"/>
    <col min="9436" max="9436" width="0" style="798" hidden="1" customWidth="1"/>
    <col min="9437" max="9437" width="8.140625" style="798" customWidth="1"/>
    <col min="9438" max="9438" width="8" style="798" customWidth="1"/>
    <col min="9439" max="9439" width="0" style="798" hidden="1" customWidth="1"/>
    <col min="9440" max="9440" width="8" style="798" customWidth="1"/>
    <col min="9441" max="9441" width="23.85546875" style="798" customWidth="1"/>
    <col min="9442" max="9442" width="8" style="798" bestFit="1" customWidth="1"/>
    <col min="9443" max="9443" width="11" style="798" bestFit="1" customWidth="1"/>
    <col min="9444" max="9444" width="15.7109375" style="798" bestFit="1" customWidth="1"/>
    <col min="9445" max="9445" width="8" style="798" customWidth="1"/>
    <col min="9446" max="9446" width="0" style="798" hidden="1" customWidth="1"/>
    <col min="9447" max="9448" width="9.7109375" style="798" customWidth="1"/>
    <col min="9449" max="9450" width="8.140625" style="798" customWidth="1"/>
    <col min="9451" max="9451" width="23.85546875" style="798" customWidth="1"/>
    <col min="9452" max="9453" width="8" style="798" customWidth="1"/>
    <col min="9454" max="9454" width="10.140625" style="798" customWidth="1"/>
    <col min="9455" max="9455" width="8" style="798" customWidth="1"/>
    <col min="9456" max="9456" width="0" style="798" hidden="1" customWidth="1"/>
    <col min="9457" max="9457" width="8" style="798" customWidth="1"/>
    <col min="9458" max="9458" width="12.7109375" style="798" customWidth="1"/>
    <col min="9459" max="9459" width="8.140625" style="798" customWidth="1"/>
    <col min="9460" max="9460" width="8" style="798" customWidth="1"/>
    <col min="9461" max="9461" width="30.140625" style="798" customWidth="1"/>
    <col min="9462" max="9464" width="8" style="798" customWidth="1"/>
    <col min="9465" max="9465" width="8.140625" style="798" customWidth="1"/>
    <col min="9466" max="9466" width="8" style="798" customWidth="1"/>
    <col min="9467" max="9467" width="8.7109375" style="798"/>
    <col min="9468" max="9468" width="27.7109375" style="798" customWidth="1"/>
    <col min="9469" max="9469" width="8.42578125" style="798" customWidth="1"/>
    <col min="9470" max="9471" width="8" style="798" customWidth="1"/>
    <col min="9472" max="9472" width="8.140625" style="798" customWidth="1"/>
    <col min="9473" max="9473" width="8" style="798" customWidth="1"/>
    <col min="9474" max="9474" width="0" style="798" hidden="1" customWidth="1"/>
    <col min="9475" max="9475" width="13.7109375" style="798" customWidth="1"/>
    <col min="9476" max="9626" width="8.7109375" style="798"/>
    <col min="9627" max="9627" width="4.7109375" style="798" customWidth="1"/>
    <col min="9628" max="9628" width="25.7109375" style="798" customWidth="1"/>
    <col min="9629" max="9629" width="0" style="798" hidden="1" customWidth="1"/>
    <col min="9630" max="9630" width="7.7109375" style="798" customWidth="1"/>
    <col min="9631" max="9631" width="8" style="798" customWidth="1"/>
    <col min="9632" max="9632" width="8.7109375" style="798"/>
    <col min="9633" max="9633" width="8" style="798" customWidth="1"/>
    <col min="9634" max="9634" width="0" style="798" hidden="1" customWidth="1"/>
    <col min="9635" max="9635" width="8" style="798" customWidth="1"/>
    <col min="9636" max="9636" width="8.7109375" style="798"/>
    <col min="9637" max="9637" width="26" style="798" customWidth="1"/>
    <col min="9638" max="9638" width="8.140625" style="798" customWidth="1"/>
    <col min="9639" max="9639" width="8" style="798" customWidth="1"/>
    <col min="9640" max="9640" width="7.7109375" style="798" customWidth="1"/>
    <col min="9641" max="9641" width="0" style="798" hidden="1" customWidth="1"/>
    <col min="9642" max="9643" width="8" style="798" customWidth="1"/>
    <col min="9644" max="9644" width="8.140625" style="798" customWidth="1"/>
    <col min="9645" max="9645" width="8" style="798" customWidth="1"/>
    <col min="9646" max="9646" width="0" style="798" hidden="1" customWidth="1"/>
    <col min="9647" max="9647" width="26" style="798" customWidth="1"/>
    <col min="9648" max="9650" width="8" style="798" customWidth="1"/>
    <col min="9651" max="9651" width="15.7109375" style="798" bestFit="1" customWidth="1"/>
    <col min="9652" max="9652" width="8" style="798" customWidth="1"/>
    <col min="9653" max="9653" width="0" style="798" hidden="1" customWidth="1"/>
    <col min="9654" max="9654" width="8" style="798" customWidth="1"/>
    <col min="9655" max="9655" width="23.85546875" style="798" customWidth="1"/>
    <col min="9656" max="9661" width="8" style="798" customWidth="1"/>
    <col min="9662" max="9662" width="8.140625" style="798" customWidth="1"/>
    <col min="9663" max="9663" width="23.85546875" style="798" customWidth="1"/>
    <col min="9664" max="9664" width="8" style="798" customWidth="1"/>
    <col min="9665" max="9665" width="8.5703125" style="798" customWidth="1"/>
    <col min="9666" max="9666" width="8" style="798" customWidth="1"/>
    <col min="9667" max="9667" width="8.140625" style="798" customWidth="1"/>
    <col min="9668" max="9671" width="8" style="798" customWidth="1"/>
    <col min="9672" max="9672" width="23.85546875" style="798" customWidth="1"/>
    <col min="9673" max="9673" width="8" style="798" customWidth="1"/>
    <col min="9674" max="9674" width="8.5703125" style="798" customWidth="1"/>
    <col min="9675" max="9677" width="8" style="798" customWidth="1"/>
    <col min="9678" max="9678" width="8.7109375" style="798"/>
    <col min="9679" max="9679" width="8.42578125" style="798" customWidth="1"/>
    <col min="9680" max="9680" width="8" style="798" customWidth="1"/>
    <col min="9681" max="9681" width="8.5703125" style="798" customWidth="1"/>
    <col min="9682" max="9682" width="8" style="798" customWidth="1"/>
    <col min="9683" max="9683" width="23.85546875" style="798" customWidth="1"/>
    <col min="9684" max="9686" width="8" style="798" customWidth="1"/>
    <col min="9687" max="9687" width="0" style="798" hidden="1" customWidth="1"/>
    <col min="9688" max="9688" width="8" style="798" customWidth="1"/>
    <col min="9689" max="9689" width="8.140625" style="798" customWidth="1"/>
    <col min="9690" max="9690" width="23.85546875" style="798" customWidth="1"/>
    <col min="9691" max="9691" width="8.140625" style="798" customWidth="1"/>
    <col min="9692" max="9692" width="0" style="798" hidden="1" customWidth="1"/>
    <col min="9693" max="9693" width="8.140625" style="798" customWidth="1"/>
    <col min="9694" max="9694" width="8" style="798" customWidth="1"/>
    <col min="9695" max="9695" width="0" style="798" hidden="1" customWidth="1"/>
    <col min="9696" max="9696" width="8" style="798" customWidth="1"/>
    <col min="9697" max="9697" width="23.85546875" style="798" customWidth="1"/>
    <col min="9698" max="9698" width="8" style="798" bestFit="1" customWidth="1"/>
    <col min="9699" max="9699" width="11" style="798" bestFit="1" customWidth="1"/>
    <col min="9700" max="9700" width="15.7109375" style="798" bestFit="1" customWidth="1"/>
    <col min="9701" max="9701" width="8" style="798" customWidth="1"/>
    <col min="9702" max="9702" width="0" style="798" hidden="1" customWidth="1"/>
    <col min="9703" max="9704" width="9.7109375" style="798" customWidth="1"/>
    <col min="9705" max="9706" width="8.140625" style="798" customWidth="1"/>
    <col min="9707" max="9707" width="23.85546875" style="798" customWidth="1"/>
    <col min="9708" max="9709" width="8" style="798" customWidth="1"/>
    <col min="9710" max="9710" width="10.140625" style="798" customWidth="1"/>
    <col min="9711" max="9711" width="8" style="798" customWidth="1"/>
    <col min="9712" max="9712" width="0" style="798" hidden="1" customWidth="1"/>
    <col min="9713" max="9713" width="8" style="798" customWidth="1"/>
    <col min="9714" max="9714" width="12.7109375" style="798" customWidth="1"/>
    <col min="9715" max="9715" width="8.140625" style="798" customWidth="1"/>
    <col min="9716" max="9716" width="8" style="798" customWidth="1"/>
    <col min="9717" max="9717" width="30.140625" style="798" customWidth="1"/>
    <col min="9718" max="9720" width="8" style="798" customWidth="1"/>
    <col min="9721" max="9721" width="8.140625" style="798" customWidth="1"/>
    <col min="9722" max="9722" width="8" style="798" customWidth="1"/>
    <col min="9723" max="9723" width="8.7109375" style="798"/>
    <col min="9724" max="9724" width="27.7109375" style="798" customWidth="1"/>
    <col min="9725" max="9725" width="8.42578125" style="798" customWidth="1"/>
    <col min="9726" max="9727" width="8" style="798" customWidth="1"/>
    <col min="9728" max="9728" width="8.140625" style="798" customWidth="1"/>
    <col min="9729" max="9729" width="8" style="798" customWidth="1"/>
    <col min="9730" max="9730" width="0" style="798" hidden="1" customWidth="1"/>
    <col min="9731" max="9731" width="13.7109375" style="798" customWidth="1"/>
    <col min="9732" max="9882" width="8.7109375" style="798"/>
    <col min="9883" max="9883" width="4.7109375" style="798" customWidth="1"/>
    <col min="9884" max="9884" width="25.7109375" style="798" customWidth="1"/>
    <col min="9885" max="9885" width="0" style="798" hidden="1" customWidth="1"/>
    <col min="9886" max="9886" width="7.7109375" style="798" customWidth="1"/>
    <col min="9887" max="9887" width="8" style="798" customWidth="1"/>
    <col min="9888" max="9888" width="8.7109375" style="798"/>
    <col min="9889" max="9889" width="8" style="798" customWidth="1"/>
    <col min="9890" max="9890" width="0" style="798" hidden="1" customWidth="1"/>
    <col min="9891" max="9891" width="8" style="798" customWidth="1"/>
    <col min="9892" max="9892" width="8.7109375" style="798"/>
    <col min="9893" max="9893" width="26" style="798" customWidth="1"/>
    <col min="9894" max="9894" width="8.140625" style="798" customWidth="1"/>
    <col min="9895" max="9895" width="8" style="798" customWidth="1"/>
    <col min="9896" max="9896" width="7.7109375" style="798" customWidth="1"/>
    <col min="9897" max="9897" width="0" style="798" hidden="1" customWidth="1"/>
    <col min="9898" max="9899" width="8" style="798" customWidth="1"/>
    <col min="9900" max="9900" width="8.140625" style="798" customWidth="1"/>
    <col min="9901" max="9901" width="8" style="798" customWidth="1"/>
    <col min="9902" max="9902" width="0" style="798" hidden="1" customWidth="1"/>
    <col min="9903" max="9903" width="26" style="798" customWidth="1"/>
    <col min="9904" max="9906" width="8" style="798" customWidth="1"/>
    <col min="9907" max="9907" width="15.7109375" style="798" bestFit="1" customWidth="1"/>
    <col min="9908" max="9908" width="8" style="798" customWidth="1"/>
    <col min="9909" max="9909" width="0" style="798" hidden="1" customWidth="1"/>
    <col min="9910" max="9910" width="8" style="798" customWidth="1"/>
    <col min="9911" max="9911" width="23.85546875" style="798" customWidth="1"/>
    <col min="9912" max="9917" width="8" style="798" customWidth="1"/>
    <col min="9918" max="9918" width="8.140625" style="798" customWidth="1"/>
    <col min="9919" max="9919" width="23.85546875" style="798" customWidth="1"/>
    <col min="9920" max="9920" width="8" style="798" customWidth="1"/>
    <col min="9921" max="9921" width="8.5703125" style="798" customWidth="1"/>
    <col min="9922" max="9922" width="8" style="798" customWidth="1"/>
    <col min="9923" max="9923" width="8.140625" style="798" customWidth="1"/>
    <col min="9924" max="9927" width="8" style="798" customWidth="1"/>
    <col min="9928" max="9928" width="23.85546875" style="798" customWidth="1"/>
    <col min="9929" max="9929" width="8" style="798" customWidth="1"/>
    <col min="9930" max="9930" width="8.5703125" style="798" customWidth="1"/>
    <col min="9931" max="9933" width="8" style="798" customWidth="1"/>
    <col min="9934" max="9934" width="8.7109375" style="798"/>
    <col min="9935" max="9935" width="8.42578125" style="798" customWidth="1"/>
    <col min="9936" max="9936" width="8" style="798" customWidth="1"/>
    <col min="9937" max="9937" width="8.5703125" style="798" customWidth="1"/>
    <col min="9938" max="9938" width="8" style="798" customWidth="1"/>
    <col min="9939" max="9939" width="23.85546875" style="798" customWidth="1"/>
    <col min="9940" max="9942" width="8" style="798" customWidth="1"/>
    <col min="9943" max="9943" width="0" style="798" hidden="1" customWidth="1"/>
    <col min="9944" max="9944" width="8" style="798" customWidth="1"/>
    <col min="9945" max="9945" width="8.140625" style="798" customWidth="1"/>
    <col min="9946" max="9946" width="23.85546875" style="798" customWidth="1"/>
    <col min="9947" max="9947" width="8.140625" style="798" customWidth="1"/>
    <col min="9948" max="9948" width="0" style="798" hidden="1" customWidth="1"/>
    <col min="9949" max="9949" width="8.140625" style="798" customWidth="1"/>
    <col min="9950" max="9950" width="8" style="798" customWidth="1"/>
    <col min="9951" max="9951" width="0" style="798" hidden="1" customWidth="1"/>
    <col min="9952" max="9952" width="8" style="798" customWidth="1"/>
    <col min="9953" max="9953" width="23.85546875" style="798" customWidth="1"/>
    <col min="9954" max="9954" width="8" style="798" bestFit="1" customWidth="1"/>
    <col min="9955" max="9955" width="11" style="798" bestFit="1" customWidth="1"/>
    <col min="9956" max="9956" width="15.7109375" style="798" bestFit="1" customWidth="1"/>
    <col min="9957" max="9957" width="8" style="798" customWidth="1"/>
    <col min="9958" max="9958" width="0" style="798" hidden="1" customWidth="1"/>
    <col min="9959" max="9960" width="9.7109375" style="798" customWidth="1"/>
    <col min="9961" max="9962" width="8.140625" style="798" customWidth="1"/>
    <col min="9963" max="9963" width="23.85546875" style="798" customWidth="1"/>
    <col min="9964" max="9965" width="8" style="798" customWidth="1"/>
    <col min="9966" max="9966" width="10.140625" style="798" customWidth="1"/>
    <col min="9967" max="9967" width="8" style="798" customWidth="1"/>
    <col min="9968" max="9968" width="0" style="798" hidden="1" customWidth="1"/>
    <col min="9969" max="9969" width="8" style="798" customWidth="1"/>
    <col min="9970" max="9970" width="12.7109375" style="798" customWidth="1"/>
    <col min="9971" max="9971" width="8.140625" style="798" customWidth="1"/>
    <col min="9972" max="9972" width="8" style="798" customWidth="1"/>
    <col min="9973" max="9973" width="30.140625" style="798" customWidth="1"/>
    <col min="9974" max="9976" width="8" style="798" customWidth="1"/>
    <col min="9977" max="9977" width="8.140625" style="798" customWidth="1"/>
    <col min="9978" max="9978" width="8" style="798" customWidth="1"/>
    <col min="9979" max="9979" width="8.7109375" style="798"/>
    <col min="9980" max="9980" width="27.7109375" style="798" customWidth="1"/>
    <col min="9981" max="9981" width="8.42578125" style="798" customWidth="1"/>
    <col min="9982" max="9983" width="8" style="798" customWidth="1"/>
    <col min="9984" max="9984" width="8.140625" style="798" customWidth="1"/>
    <col min="9985" max="9985" width="8" style="798" customWidth="1"/>
    <col min="9986" max="9986" width="0" style="798" hidden="1" customWidth="1"/>
    <col min="9987" max="9987" width="13.7109375" style="798" customWidth="1"/>
    <col min="9988" max="10138" width="8.7109375" style="798"/>
    <col min="10139" max="10139" width="4.7109375" style="798" customWidth="1"/>
    <col min="10140" max="10140" width="25.7109375" style="798" customWidth="1"/>
    <col min="10141" max="10141" width="0" style="798" hidden="1" customWidth="1"/>
    <col min="10142" max="10142" width="7.7109375" style="798" customWidth="1"/>
    <col min="10143" max="10143" width="8" style="798" customWidth="1"/>
    <col min="10144" max="10144" width="8.7109375" style="798"/>
    <col min="10145" max="10145" width="8" style="798" customWidth="1"/>
    <col min="10146" max="10146" width="0" style="798" hidden="1" customWidth="1"/>
    <col min="10147" max="10147" width="8" style="798" customWidth="1"/>
    <col min="10148" max="10148" width="8.7109375" style="798"/>
    <col min="10149" max="10149" width="26" style="798" customWidth="1"/>
    <col min="10150" max="10150" width="8.140625" style="798" customWidth="1"/>
    <col min="10151" max="10151" width="8" style="798" customWidth="1"/>
    <col min="10152" max="10152" width="7.7109375" style="798" customWidth="1"/>
    <col min="10153" max="10153" width="0" style="798" hidden="1" customWidth="1"/>
    <col min="10154" max="10155" width="8" style="798" customWidth="1"/>
    <col min="10156" max="10156" width="8.140625" style="798" customWidth="1"/>
    <col min="10157" max="10157" width="8" style="798" customWidth="1"/>
    <col min="10158" max="10158" width="0" style="798" hidden="1" customWidth="1"/>
    <col min="10159" max="10159" width="26" style="798" customWidth="1"/>
    <col min="10160" max="10162" width="8" style="798" customWidth="1"/>
    <col min="10163" max="10163" width="15.7109375" style="798" bestFit="1" customWidth="1"/>
    <col min="10164" max="10164" width="8" style="798" customWidth="1"/>
    <col min="10165" max="10165" width="0" style="798" hidden="1" customWidth="1"/>
    <col min="10166" max="10166" width="8" style="798" customWidth="1"/>
    <col min="10167" max="10167" width="23.85546875" style="798" customWidth="1"/>
    <col min="10168" max="10173" width="8" style="798" customWidth="1"/>
    <col min="10174" max="10174" width="8.140625" style="798" customWidth="1"/>
    <col min="10175" max="10175" width="23.85546875" style="798" customWidth="1"/>
    <col min="10176" max="10176" width="8" style="798" customWidth="1"/>
    <col min="10177" max="10177" width="8.5703125" style="798" customWidth="1"/>
    <col min="10178" max="10178" width="8" style="798" customWidth="1"/>
    <col min="10179" max="10179" width="8.140625" style="798" customWidth="1"/>
    <col min="10180" max="10183" width="8" style="798" customWidth="1"/>
    <col min="10184" max="10184" width="23.85546875" style="798" customWidth="1"/>
    <col min="10185" max="10185" width="8" style="798" customWidth="1"/>
    <col min="10186" max="10186" width="8.5703125" style="798" customWidth="1"/>
    <col min="10187" max="10189" width="8" style="798" customWidth="1"/>
    <col min="10190" max="10190" width="8.7109375" style="798"/>
    <col min="10191" max="10191" width="8.42578125" style="798" customWidth="1"/>
    <col min="10192" max="10192" width="8" style="798" customWidth="1"/>
    <col min="10193" max="10193" width="8.5703125" style="798" customWidth="1"/>
    <col min="10194" max="10194" width="8" style="798" customWidth="1"/>
    <col min="10195" max="10195" width="23.85546875" style="798" customWidth="1"/>
    <col min="10196" max="10198" width="8" style="798" customWidth="1"/>
    <col min="10199" max="10199" width="0" style="798" hidden="1" customWidth="1"/>
    <col min="10200" max="10200" width="8" style="798" customWidth="1"/>
    <col min="10201" max="10201" width="8.140625" style="798" customWidth="1"/>
    <col min="10202" max="10202" width="23.85546875" style="798" customWidth="1"/>
    <col min="10203" max="10203" width="8.140625" style="798" customWidth="1"/>
    <col min="10204" max="10204" width="0" style="798" hidden="1" customWidth="1"/>
    <col min="10205" max="10205" width="8.140625" style="798" customWidth="1"/>
    <col min="10206" max="10206" width="8" style="798" customWidth="1"/>
    <col min="10207" max="10207" width="0" style="798" hidden="1" customWidth="1"/>
    <col min="10208" max="10208" width="8" style="798" customWidth="1"/>
    <col min="10209" max="10209" width="23.85546875" style="798" customWidth="1"/>
    <col min="10210" max="10210" width="8" style="798" bestFit="1" customWidth="1"/>
    <col min="10211" max="10211" width="11" style="798" bestFit="1" customWidth="1"/>
    <col min="10212" max="10212" width="15.7109375" style="798" bestFit="1" customWidth="1"/>
    <col min="10213" max="10213" width="8" style="798" customWidth="1"/>
    <col min="10214" max="10214" width="0" style="798" hidden="1" customWidth="1"/>
    <col min="10215" max="10216" width="9.7109375" style="798" customWidth="1"/>
    <col min="10217" max="10218" width="8.140625" style="798" customWidth="1"/>
    <col min="10219" max="10219" width="23.85546875" style="798" customWidth="1"/>
    <col min="10220" max="10221" width="8" style="798" customWidth="1"/>
    <col min="10222" max="10222" width="10.140625" style="798" customWidth="1"/>
    <col min="10223" max="10223" width="8" style="798" customWidth="1"/>
    <col min="10224" max="10224" width="0" style="798" hidden="1" customWidth="1"/>
    <col min="10225" max="10225" width="8" style="798" customWidth="1"/>
    <col min="10226" max="10226" width="12.7109375" style="798" customWidth="1"/>
    <col min="10227" max="10227" width="8.140625" style="798" customWidth="1"/>
    <col min="10228" max="10228" width="8" style="798" customWidth="1"/>
    <col min="10229" max="10229" width="30.140625" style="798" customWidth="1"/>
    <col min="10230" max="10232" width="8" style="798" customWidth="1"/>
    <col min="10233" max="10233" width="8.140625" style="798" customWidth="1"/>
    <col min="10234" max="10234" width="8" style="798" customWidth="1"/>
    <col min="10235" max="10235" width="8.7109375" style="798"/>
    <col min="10236" max="10236" width="27.7109375" style="798" customWidth="1"/>
    <col min="10237" max="10237" width="8.42578125" style="798" customWidth="1"/>
    <col min="10238" max="10239" width="8" style="798" customWidth="1"/>
    <col min="10240" max="10240" width="8.140625" style="798" customWidth="1"/>
    <col min="10241" max="10241" width="8" style="798" customWidth="1"/>
    <col min="10242" max="10242" width="0" style="798" hidden="1" customWidth="1"/>
    <col min="10243" max="10243" width="13.7109375" style="798" customWidth="1"/>
    <col min="10244" max="10394" width="8.7109375" style="798"/>
    <col min="10395" max="10395" width="4.7109375" style="798" customWidth="1"/>
    <col min="10396" max="10396" width="25.7109375" style="798" customWidth="1"/>
    <col min="10397" max="10397" width="0" style="798" hidden="1" customWidth="1"/>
    <col min="10398" max="10398" width="7.7109375" style="798" customWidth="1"/>
    <col min="10399" max="10399" width="8" style="798" customWidth="1"/>
    <col min="10400" max="10400" width="8.7109375" style="798"/>
    <col min="10401" max="10401" width="8" style="798" customWidth="1"/>
    <col min="10402" max="10402" width="0" style="798" hidden="1" customWidth="1"/>
    <col min="10403" max="10403" width="8" style="798" customWidth="1"/>
    <col min="10404" max="10404" width="8.7109375" style="798"/>
    <col min="10405" max="10405" width="26" style="798" customWidth="1"/>
    <col min="10406" max="10406" width="8.140625" style="798" customWidth="1"/>
    <col min="10407" max="10407" width="8" style="798" customWidth="1"/>
    <col min="10408" max="10408" width="7.7109375" style="798" customWidth="1"/>
    <col min="10409" max="10409" width="0" style="798" hidden="1" customWidth="1"/>
    <col min="10410" max="10411" width="8" style="798" customWidth="1"/>
    <col min="10412" max="10412" width="8.140625" style="798" customWidth="1"/>
    <col min="10413" max="10413" width="8" style="798" customWidth="1"/>
    <col min="10414" max="10414" width="0" style="798" hidden="1" customWidth="1"/>
    <col min="10415" max="10415" width="26" style="798" customWidth="1"/>
    <col min="10416" max="10418" width="8" style="798" customWidth="1"/>
    <col min="10419" max="10419" width="15.7109375" style="798" bestFit="1" customWidth="1"/>
    <col min="10420" max="10420" width="8" style="798" customWidth="1"/>
    <col min="10421" max="10421" width="0" style="798" hidden="1" customWidth="1"/>
    <col min="10422" max="10422" width="8" style="798" customWidth="1"/>
    <col min="10423" max="10423" width="23.85546875" style="798" customWidth="1"/>
    <col min="10424" max="10429" width="8" style="798" customWidth="1"/>
    <col min="10430" max="10430" width="8.140625" style="798" customWidth="1"/>
    <col min="10431" max="10431" width="23.85546875" style="798" customWidth="1"/>
    <col min="10432" max="10432" width="8" style="798" customWidth="1"/>
    <col min="10433" max="10433" width="8.5703125" style="798" customWidth="1"/>
    <col min="10434" max="10434" width="8" style="798" customWidth="1"/>
    <col min="10435" max="10435" width="8.140625" style="798" customWidth="1"/>
    <col min="10436" max="10439" width="8" style="798" customWidth="1"/>
    <col min="10440" max="10440" width="23.85546875" style="798" customWidth="1"/>
    <col min="10441" max="10441" width="8" style="798" customWidth="1"/>
    <col min="10442" max="10442" width="8.5703125" style="798" customWidth="1"/>
    <col min="10443" max="10445" width="8" style="798" customWidth="1"/>
    <col min="10446" max="10446" width="8.7109375" style="798"/>
    <col min="10447" max="10447" width="8.42578125" style="798" customWidth="1"/>
    <col min="10448" max="10448" width="8" style="798" customWidth="1"/>
    <col min="10449" max="10449" width="8.5703125" style="798" customWidth="1"/>
    <col min="10450" max="10450" width="8" style="798" customWidth="1"/>
    <col min="10451" max="10451" width="23.85546875" style="798" customWidth="1"/>
    <col min="10452" max="10454" width="8" style="798" customWidth="1"/>
    <col min="10455" max="10455" width="0" style="798" hidden="1" customWidth="1"/>
    <col min="10456" max="10456" width="8" style="798" customWidth="1"/>
    <col min="10457" max="10457" width="8.140625" style="798" customWidth="1"/>
    <col min="10458" max="10458" width="23.85546875" style="798" customWidth="1"/>
    <col min="10459" max="10459" width="8.140625" style="798" customWidth="1"/>
    <col min="10460" max="10460" width="0" style="798" hidden="1" customWidth="1"/>
    <col min="10461" max="10461" width="8.140625" style="798" customWidth="1"/>
    <col min="10462" max="10462" width="8" style="798" customWidth="1"/>
    <col min="10463" max="10463" width="0" style="798" hidden="1" customWidth="1"/>
    <col min="10464" max="10464" width="8" style="798" customWidth="1"/>
    <col min="10465" max="10465" width="23.85546875" style="798" customWidth="1"/>
    <col min="10466" max="10466" width="8" style="798" bestFit="1" customWidth="1"/>
    <col min="10467" max="10467" width="11" style="798" bestFit="1" customWidth="1"/>
    <col min="10468" max="10468" width="15.7109375" style="798" bestFit="1" customWidth="1"/>
    <col min="10469" max="10469" width="8" style="798" customWidth="1"/>
    <col min="10470" max="10470" width="0" style="798" hidden="1" customWidth="1"/>
    <col min="10471" max="10472" width="9.7109375" style="798" customWidth="1"/>
    <col min="10473" max="10474" width="8.140625" style="798" customWidth="1"/>
    <col min="10475" max="10475" width="23.85546875" style="798" customWidth="1"/>
    <col min="10476" max="10477" width="8" style="798" customWidth="1"/>
    <col min="10478" max="10478" width="10.140625" style="798" customWidth="1"/>
    <col min="10479" max="10479" width="8" style="798" customWidth="1"/>
    <col min="10480" max="10480" width="0" style="798" hidden="1" customWidth="1"/>
    <col min="10481" max="10481" width="8" style="798" customWidth="1"/>
    <col min="10482" max="10482" width="12.7109375" style="798" customWidth="1"/>
    <col min="10483" max="10483" width="8.140625" style="798" customWidth="1"/>
    <col min="10484" max="10484" width="8" style="798" customWidth="1"/>
    <col min="10485" max="10485" width="30.140625" style="798" customWidth="1"/>
    <col min="10486" max="10488" width="8" style="798" customWidth="1"/>
    <col min="10489" max="10489" width="8.140625" style="798" customWidth="1"/>
    <col min="10490" max="10490" width="8" style="798" customWidth="1"/>
    <col min="10491" max="10491" width="8.7109375" style="798"/>
    <col min="10492" max="10492" width="27.7109375" style="798" customWidth="1"/>
    <col min="10493" max="10493" width="8.42578125" style="798" customWidth="1"/>
    <col min="10494" max="10495" width="8" style="798" customWidth="1"/>
    <col min="10496" max="10496" width="8.140625" style="798" customWidth="1"/>
    <col min="10497" max="10497" width="8" style="798" customWidth="1"/>
    <col min="10498" max="10498" width="0" style="798" hidden="1" customWidth="1"/>
    <col min="10499" max="10499" width="13.7109375" style="798" customWidth="1"/>
    <col min="10500" max="10650" width="8.7109375" style="798"/>
    <col min="10651" max="10651" width="4.7109375" style="798" customWidth="1"/>
    <col min="10652" max="10652" width="25.7109375" style="798" customWidth="1"/>
    <col min="10653" max="10653" width="0" style="798" hidden="1" customWidth="1"/>
    <col min="10654" max="10654" width="7.7109375" style="798" customWidth="1"/>
    <col min="10655" max="10655" width="8" style="798" customWidth="1"/>
    <col min="10656" max="10656" width="8.7109375" style="798"/>
    <col min="10657" max="10657" width="8" style="798" customWidth="1"/>
    <col min="10658" max="10658" width="0" style="798" hidden="1" customWidth="1"/>
    <col min="10659" max="10659" width="8" style="798" customWidth="1"/>
    <col min="10660" max="10660" width="8.7109375" style="798"/>
    <col min="10661" max="10661" width="26" style="798" customWidth="1"/>
    <col min="10662" max="10662" width="8.140625" style="798" customWidth="1"/>
    <col min="10663" max="10663" width="8" style="798" customWidth="1"/>
    <col min="10664" max="10664" width="7.7109375" style="798" customWidth="1"/>
    <col min="10665" max="10665" width="0" style="798" hidden="1" customWidth="1"/>
    <col min="10666" max="10667" width="8" style="798" customWidth="1"/>
    <col min="10668" max="10668" width="8.140625" style="798" customWidth="1"/>
    <col min="10669" max="10669" width="8" style="798" customWidth="1"/>
    <col min="10670" max="10670" width="0" style="798" hidden="1" customWidth="1"/>
    <col min="10671" max="10671" width="26" style="798" customWidth="1"/>
    <col min="10672" max="10674" width="8" style="798" customWidth="1"/>
    <col min="10675" max="10675" width="15.7109375" style="798" bestFit="1" customWidth="1"/>
    <col min="10676" max="10676" width="8" style="798" customWidth="1"/>
    <col min="10677" max="10677" width="0" style="798" hidden="1" customWidth="1"/>
    <col min="10678" max="10678" width="8" style="798" customWidth="1"/>
    <col min="10679" max="10679" width="23.85546875" style="798" customWidth="1"/>
    <col min="10680" max="10685" width="8" style="798" customWidth="1"/>
    <col min="10686" max="10686" width="8.140625" style="798" customWidth="1"/>
    <col min="10687" max="10687" width="23.85546875" style="798" customWidth="1"/>
    <col min="10688" max="10688" width="8" style="798" customWidth="1"/>
    <col min="10689" max="10689" width="8.5703125" style="798" customWidth="1"/>
    <col min="10690" max="10690" width="8" style="798" customWidth="1"/>
    <col min="10691" max="10691" width="8.140625" style="798" customWidth="1"/>
    <col min="10692" max="10695" width="8" style="798" customWidth="1"/>
    <col min="10696" max="10696" width="23.85546875" style="798" customWidth="1"/>
    <col min="10697" max="10697" width="8" style="798" customWidth="1"/>
    <col min="10698" max="10698" width="8.5703125" style="798" customWidth="1"/>
    <col min="10699" max="10701" width="8" style="798" customWidth="1"/>
    <col min="10702" max="10702" width="8.7109375" style="798"/>
    <col min="10703" max="10703" width="8.42578125" style="798" customWidth="1"/>
    <col min="10704" max="10704" width="8" style="798" customWidth="1"/>
    <col min="10705" max="10705" width="8.5703125" style="798" customWidth="1"/>
    <col min="10706" max="10706" width="8" style="798" customWidth="1"/>
    <col min="10707" max="10707" width="23.85546875" style="798" customWidth="1"/>
    <col min="10708" max="10710" width="8" style="798" customWidth="1"/>
    <col min="10711" max="10711" width="0" style="798" hidden="1" customWidth="1"/>
    <col min="10712" max="10712" width="8" style="798" customWidth="1"/>
    <col min="10713" max="10713" width="8.140625" style="798" customWidth="1"/>
    <col min="10714" max="10714" width="23.85546875" style="798" customWidth="1"/>
    <col min="10715" max="10715" width="8.140625" style="798" customWidth="1"/>
    <col min="10716" max="10716" width="0" style="798" hidden="1" customWidth="1"/>
    <col min="10717" max="10717" width="8.140625" style="798" customWidth="1"/>
    <col min="10718" max="10718" width="8" style="798" customWidth="1"/>
    <col min="10719" max="10719" width="0" style="798" hidden="1" customWidth="1"/>
    <col min="10720" max="10720" width="8" style="798" customWidth="1"/>
    <col min="10721" max="10721" width="23.85546875" style="798" customWidth="1"/>
    <col min="10722" max="10722" width="8" style="798" bestFit="1" customWidth="1"/>
    <col min="10723" max="10723" width="11" style="798" bestFit="1" customWidth="1"/>
    <col min="10724" max="10724" width="15.7109375" style="798" bestFit="1" customWidth="1"/>
    <col min="10725" max="10725" width="8" style="798" customWidth="1"/>
    <col min="10726" max="10726" width="0" style="798" hidden="1" customWidth="1"/>
    <col min="10727" max="10728" width="9.7109375" style="798" customWidth="1"/>
    <col min="10729" max="10730" width="8.140625" style="798" customWidth="1"/>
    <col min="10731" max="10731" width="23.85546875" style="798" customWidth="1"/>
    <col min="10732" max="10733" width="8" style="798" customWidth="1"/>
    <col min="10734" max="10734" width="10.140625" style="798" customWidth="1"/>
    <col min="10735" max="10735" width="8" style="798" customWidth="1"/>
    <col min="10736" max="10736" width="0" style="798" hidden="1" customWidth="1"/>
    <col min="10737" max="10737" width="8" style="798" customWidth="1"/>
    <col min="10738" max="10738" width="12.7109375" style="798" customWidth="1"/>
    <col min="10739" max="10739" width="8.140625" style="798" customWidth="1"/>
    <col min="10740" max="10740" width="8" style="798" customWidth="1"/>
    <col min="10741" max="10741" width="30.140625" style="798" customWidth="1"/>
    <col min="10742" max="10744" width="8" style="798" customWidth="1"/>
    <col min="10745" max="10745" width="8.140625" style="798" customWidth="1"/>
    <col min="10746" max="10746" width="8" style="798" customWidth="1"/>
    <col min="10747" max="10747" width="8.7109375" style="798"/>
    <col min="10748" max="10748" width="27.7109375" style="798" customWidth="1"/>
    <col min="10749" max="10749" width="8.42578125" style="798" customWidth="1"/>
    <col min="10750" max="10751" width="8" style="798" customWidth="1"/>
    <col min="10752" max="10752" width="8.140625" style="798" customWidth="1"/>
    <col min="10753" max="10753" width="8" style="798" customWidth="1"/>
    <col min="10754" max="10754" width="0" style="798" hidden="1" customWidth="1"/>
    <col min="10755" max="10755" width="13.7109375" style="798" customWidth="1"/>
    <col min="10756" max="10906" width="8.7109375" style="798"/>
    <col min="10907" max="10907" width="4.7109375" style="798" customWidth="1"/>
    <col min="10908" max="10908" width="25.7109375" style="798" customWidth="1"/>
    <col min="10909" max="10909" width="0" style="798" hidden="1" customWidth="1"/>
    <col min="10910" max="10910" width="7.7109375" style="798" customWidth="1"/>
    <col min="10911" max="10911" width="8" style="798" customWidth="1"/>
    <col min="10912" max="10912" width="8.7109375" style="798"/>
    <col min="10913" max="10913" width="8" style="798" customWidth="1"/>
    <col min="10914" max="10914" width="0" style="798" hidden="1" customWidth="1"/>
    <col min="10915" max="10915" width="8" style="798" customWidth="1"/>
    <col min="10916" max="10916" width="8.7109375" style="798"/>
    <col min="10917" max="10917" width="26" style="798" customWidth="1"/>
    <col min="10918" max="10918" width="8.140625" style="798" customWidth="1"/>
    <col min="10919" max="10919" width="8" style="798" customWidth="1"/>
    <col min="10920" max="10920" width="7.7109375" style="798" customWidth="1"/>
    <col min="10921" max="10921" width="0" style="798" hidden="1" customWidth="1"/>
    <col min="10922" max="10923" width="8" style="798" customWidth="1"/>
    <col min="10924" max="10924" width="8.140625" style="798" customWidth="1"/>
    <col min="10925" max="10925" width="8" style="798" customWidth="1"/>
    <col min="10926" max="10926" width="0" style="798" hidden="1" customWidth="1"/>
    <col min="10927" max="10927" width="26" style="798" customWidth="1"/>
    <col min="10928" max="10930" width="8" style="798" customWidth="1"/>
    <col min="10931" max="10931" width="15.7109375" style="798" bestFit="1" customWidth="1"/>
    <col min="10932" max="10932" width="8" style="798" customWidth="1"/>
    <col min="10933" max="10933" width="0" style="798" hidden="1" customWidth="1"/>
    <col min="10934" max="10934" width="8" style="798" customWidth="1"/>
    <col min="10935" max="10935" width="23.85546875" style="798" customWidth="1"/>
    <col min="10936" max="10941" width="8" style="798" customWidth="1"/>
    <col min="10942" max="10942" width="8.140625" style="798" customWidth="1"/>
    <col min="10943" max="10943" width="23.85546875" style="798" customWidth="1"/>
    <col min="10944" max="10944" width="8" style="798" customWidth="1"/>
    <col min="10945" max="10945" width="8.5703125" style="798" customWidth="1"/>
    <col min="10946" max="10946" width="8" style="798" customWidth="1"/>
    <col min="10947" max="10947" width="8.140625" style="798" customWidth="1"/>
    <col min="10948" max="10951" width="8" style="798" customWidth="1"/>
    <col min="10952" max="10952" width="23.85546875" style="798" customWidth="1"/>
    <col min="10953" max="10953" width="8" style="798" customWidth="1"/>
    <col min="10954" max="10954" width="8.5703125" style="798" customWidth="1"/>
    <col min="10955" max="10957" width="8" style="798" customWidth="1"/>
    <col min="10958" max="10958" width="8.7109375" style="798"/>
    <col min="10959" max="10959" width="8.42578125" style="798" customWidth="1"/>
    <col min="10960" max="10960" width="8" style="798" customWidth="1"/>
    <col min="10961" max="10961" width="8.5703125" style="798" customWidth="1"/>
    <col min="10962" max="10962" width="8" style="798" customWidth="1"/>
    <col min="10963" max="10963" width="23.85546875" style="798" customWidth="1"/>
    <col min="10964" max="10966" width="8" style="798" customWidth="1"/>
    <col min="10967" max="10967" width="0" style="798" hidden="1" customWidth="1"/>
    <col min="10968" max="10968" width="8" style="798" customWidth="1"/>
    <col min="10969" max="10969" width="8.140625" style="798" customWidth="1"/>
    <col min="10970" max="10970" width="23.85546875" style="798" customWidth="1"/>
    <col min="10971" max="10971" width="8.140625" style="798" customWidth="1"/>
    <col min="10972" max="10972" width="0" style="798" hidden="1" customWidth="1"/>
    <col min="10973" max="10973" width="8.140625" style="798" customWidth="1"/>
    <col min="10974" max="10974" width="8" style="798" customWidth="1"/>
    <col min="10975" max="10975" width="0" style="798" hidden="1" customWidth="1"/>
    <col min="10976" max="10976" width="8" style="798" customWidth="1"/>
    <col min="10977" max="10977" width="23.85546875" style="798" customWidth="1"/>
    <col min="10978" max="10978" width="8" style="798" bestFit="1" customWidth="1"/>
    <col min="10979" max="10979" width="11" style="798" bestFit="1" customWidth="1"/>
    <col min="10980" max="10980" width="15.7109375" style="798" bestFit="1" customWidth="1"/>
    <col min="10981" max="10981" width="8" style="798" customWidth="1"/>
    <col min="10982" max="10982" width="0" style="798" hidden="1" customWidth="1"/>
    <col min="10983" max="10984" width="9.7109375" style="798" customWidth="1"/>
    <col min="10985" max="10986" width="8.140625" style="798" customWidth="1"/>
    <col min="10987" max="10987" width="23.85546875" style="798" customWidth="1"/>
    <col min="10988" max="10989" width="8" style="798" customWidth="1"/>
    <col min="10990" max="10990" width="10.140625" style="798" customWidth="1"/>
    <col min="10991" max="10991" width="8" style="798" customWidth="1"/>
    <col min="10992" max="10992" width="0" style="798" hidden="1" customWidth="1"/>
    <col min="10993" max="10993" width="8" style="798" customWidth="1"/>
    <col min="10994" max="10994" width="12.7109375" style="798" customWidth="1"/>
    <col min="10995" max="10995" width="8.140625" style="798" customWidth="1"/>
    <col min="10996" max="10996" width="8" style="798" customWidth="1"/>
    <col min="10997" max="10997" width="30.140625" style="798" customWidth="1"/>
    <col min="10998" max="11000" width="8" style="798" customWidth="1"/>
    <col min="11001" max="11001" width="8.140625" style="798" customWidth="1"/>
    <col min="11002" max="11002" width="8" style="798" customWidth="1"/>
    <col min="11003" max="11003" width="8.7109375" style="798"/>
    <col min="11004" max="11004" width="27.7109375" style="798" customWidth="1"/>
    <col min="11005" max="11005" width="8.42578125" style="798" customWidth="1"/>
    <col min="11006" max="11007" width="8" style="798" customWidth="1"/>
    <col min="11008" max="11008" width="8.140625" style="798" customWidth="1"/>
    <col min="11009" max="11009" width="8" style="798" customWidth="1"/>
    <col min="11010" max="11010" width="0" style="798" hidden="1" customWidth="1"/>
    <col min="11011" max="11011" width="13.7109375" style="798" customWidth="1"/>
    <col min="11012" max="11162" width="8.7109375" style="798"/>
    <col min="11163" max="11163" width="4.7109375" style="798" customWidth="1"/>
    <col min="11164" max="11164" width="25.7109375" style="798" customWidth="1"/>
    <col min="11165" max="11165" width="0" style="798" hidden="1" customWidth="1"/>
    <col min="11166" max="11166" width="7.7109375" style="798" customWidth="1"/>
    <col min="11167" max="11167" width="8" style="798" customWidth="1"/>
    <col min="11168" max="11168" width="8.7109375" style="798"/>
    <col min="11169" max="11169" width="8" style="798" customWidth="1"/>
    <col min="11170" max="11170" width="0" style="798" hidden="1" customWidth="1"/>
    <col min="11171" max="11171" width="8" style="798" customWidth="1"/>
    <col min="11172" max="11172" width="8.7109375" style="798"/>
    <col min="11173" max="11173" width="26" style="798" customWidth="1"/>
    <col min="11174" max="11174" width="8.140625" style="798" customWidth="1"/>
    <col min="11175" max="11175" width="8" style="798" customWidth="1"/>
    <col min="11176" max="11176" width="7.7109375" style="798" customWidth="1"/>
    <col min="11177" max="11177" width="0" style="798" hidden="1" customWidth="1"/>
    <col min="11178" max="11179" width="8" style="798" customWidth="1"/>
    <col min="11180" max="11180" width="8.140625" style="798" customWidth="1"/>
    <col min="11181" max="11181" width="8" style="798" customWidth="1"/>
    <col min="11182" max="11182" width="0" style="798" hidden="1" customWidth="1"/>
    <col min="11183" max="11183" width="26" style="798" customWidth="1"/>
    <col min="11184" max="11186" width="8" style="798" customWidth="1"/>
    <col min="11187" max="11187" width="15.7109375" style="798" bestFit="1" customWidth="1"/>
    <col min="11188" max="11188" width="8" style="798" customWidth="1"/>
    <col min="11189" max="11189" width="0" style="798" hidden="1" customWidth="1"/>
    <col min="11190" max="11190" width="8" style="798" customWidth="1"/>
    <col min="11191" max="11191" width="23.85546875" style="798" customWidth="1"/>
    <col min="11192" max="11197" width="8" style="798" customWidth="1"/>
    <col min="11198" max="11198" width="8.140625" style="798" customWidth="1"/>
    <col min="11199" max="11199" width="23.85546875" style="798" customWidth="1"/>
    <col min="11200" max="11200" width="8" style="798" customWidth="1"/>
    <col min="11201" max="11201" width="8.5703125" style="798" customWidth="1"/>
    <col min="11202" max="11202" width="8" style="798" customWidth="1"/>
    <col min="11203" max="11203" width="8.140625" style="798" customWidth="1"/>
    <col min="11204" max="11207" width="8" style="798" customWidth="1"/>
    <col min="11208" max="11208" width="23.85546875" style="798" customWidth="1"/>
    <col min="11209" max="11209" width="8" style="798" customWidth="1"/>
    <col min="11210" max="11210" width="8.5703125" style="798" customWidth="1"/>
    <col min="11211" max="11213" width="8" style="798" customWidth="1"/>
    <col min="11214" max="11214" width="8.7109375" style="798"/>
    <col min="11215" max="11215" width="8.42578125" style="798" customWidth="1"/>
    <col min="11216" max="11216" width="8" style="798" customWidth="1"/>
    <col min="11217" max="11217" width="8.5703125" style="798" customWidth="1"/>
    <col min="11218" max="11218" width="8" style="798" customWidth="1"/>
    <col min="11219" max="11219" width="23.85546875" style="798" customWidth="1"/>
    <col min="11220" max="11222" width="8" style="798" customWidth="1"/>
    <col min="11223" max="11223" width="0" style="798" hidden="1" customWidth="1"/>
    <col min="11224" max="11224" width="8" style="798" customWidth="1"/>
    <col min="11225" max="11225" width="8.140625" style="798" customWidth="1"/>
    <col min="11226" max="11226" width="23.85546875" style="798" customWidth="1"/>
    <col min="11227" max="11227" width="8.140625" style="798" customWidth="1"/>
    <col min="11228" max="11228" width="0" style="798" hidden="1" customWidth="1"/>
    <col min="11229" max="11229" width="8.140625" style="798" customWidth="1"/>
    <col min="11230" max="11230" width="8" style="798" customWidth="1"/>
    <col min="11231" max="11231" width="0" style="798" hidden="1" customWidth="1"/>
    <col min="11232" max="11232" width="8" style="798" customWidth="1"/>
    <col min="11233" max="11233" width="23.85546875" style="798" customWidth="1"/>
    <col min="11234" max="11234" width="8" style="798" bestFit="1" customWidth="1"/>
    <col min="11235" max="11235" width="11" style="798" bestFit="1" customWidth="1"/>
    <col min="11236" max="11236" width="15.7109375" style="798" bestFit="1" customWidth="1"/>
    <col min="11237" max="11237" width="8" style="798" customWidth="1"/>
    <col min="11238" max="11238" width="0" style="798" hidden="1" customWidth="1"/>
    <col min="11239" max="11240" width="9.7109375" style="798" customWidth="1"/>
    <col min="11241" max="11242" width="8.140625" style="798" customWidth="1"/>
    <col min="11243" max="11243" width="23.85546875" style="798" customWidth="1"/>
    <col min="11244" max="11245" width="8" style="798" customWidth="1"/>
    <col min="11246" max="11246" width="10.140625" style="798" customWidth="1"/>
    <col min="11247" max="11247" width="8" style="798" customWidth="1"/>
    <col min="11248" max="11248" width="0" style="798" hidden="1" customWidth="1"/>
    <col min="11249" max="11249" width="8" style="798" customWidth="1"/>
    <col min="11250" max="11250" width="12.7109375" style="798" customWidth="1"/>
    <col min="11251" max="11251" width="8.140625" style="798" customWidth="1"/>
    <col min="11252" max="11252" width="8" style="798" customWidth="1"/>
    <col min="11253" max="11253" width="30.140625" style="798" customWidth="1"/>
    <col min="11254" max="11256" width="8" style="798" customWidth="1"/>
    <col min="11257" max="11257" width="8.140625" style="798" customWidth="1"/>
    <col min="11258" max="11258" width="8" style="798" customWidth="1"/>
    <col min="11259" max="11259" width="8.7109375" style="798"/>
    <col min="11260" max="11260" width="27.7109375" style="798" customWidth="1"/>
    <col min="11261" max="11261" width="8.42578125" style="798" customWidth="1"/>
    <col min="11262" max="11263" width="8" style="798" customWidth="1"/>
    <col min="11264" max="11264" width="8.140625" style="798" customWidth="1"/>
    <col min="11265" max="11265" width="8" style="798" customWidth="1"/>
    <col min="11266" max="11266" width="0" style="798" hidden="1" customWidth="1"/>
    <col min="11267" max="11267" width="13.7109375" style="798" customWidth="1"/>
    <col min="11268" max="11418" width="8.7109375" style="798"/>
    <col min="11419" max="11419" width="4.7109375" style="798" customWidth="1"/>
    <col min="11420" max="11420" width="25.7109375" style="798" customWidth="1"/>
    <col min="11421" max="11421" width="0" style="798" hidden="1" customWidth="1"/>
    <col min="11422" max="11422" width="7.7109375" style="798" customWidth="1"/>
    <col min="11423" max="11423" width="8" style="798" customWidth="1"/>
    <col min="11424" max="11424" width="8.7109375" style="798"/>
    <col min="11425" max="11425" width="8" style="798" customWidth="1"/>
    <col min="11426" max="11426" width="0" style="798" hidden="1" customWidth="1"/>
    <col min="11427" max="11427" width="8" style="798" customWidth="1"/>
    <col min="11428" max="11428" width="8.7109375" style="798"/>
    <col min="11429" max="11429" width="26" style="798" customWidth="1"/>
    <col min="11430" max="11430" width="8.140625" style="798" customWidth="1"/>
    <col min="11431" max="11431" width="8" style="798" customWidth="1"/>
    <col min="11432" max="11432" width="7.7109375" style="798" customWidth="1"/>
    <col min="11433" max="11433" width="0" style="798" hidden="1" customWidth="1"/>
    <col min="11434" max="11435" width="8" style="798" customWidth="1"/>
    <col min="11436" max="11436" width="8.140625" style="798" customWidth="1"/>
    <col min="11437" max="11437" width="8" style="798" customWidth="1"/>
    <col min="11438" max="11438" width="0" style="798" hidden="1" customWidth="1"/>
    <col min="11439" max="11439" width="26" style="798" customWidth="1"/>
    <col min="11440" max="11442" width="8" style="798" customWidth="1"/>
    <col min="11443" max="11443" width="15.7109375" style="798" bestFit="1" customWidth="1"/>
    <col min="11444" max="11444" width="8" style="798" customWidth="1"/>
    <col min="11445" max="11445" width="0" style="798" hidden="1" customWidth="1"/>
    <col min="11446" max="11446" width="8" style="798" customWidth="1"/>
    <col min="11447" max="11447" width="23.85546875" style="798" customWidth="1"/>
    <col min="11448" max="11453" width="8" style="798" customWidth="1"/>
    <col min="11454" max="11454" width="8.140625" style="798" customWidth="1"/>
    <col min="11455" max="11455" width="23.85546875" style="798" customWidth="1"/>
    <col min="11456" max="11456" width="8" style="798" customWidth="1"/>
    <col min="11457" max="11457" width="8.5703125" style="798" customWidth="1"/>
    <col min="11458" max="11458" width="8" style="798" customWidth="1"/>
    <col min="11459" max="11459" width="8.140625" style="798" customWidth="1"/>
    <col min="11460" max="11463" width="8" style="798" customWidth="1"/>
    <col min="11464" max="11464" width="23.85546875" style="798" customWidth="1"/>
    <col min="11465" max="11465" width="8" style="798" customWidth="1"/>
    <col min="11466" max="11466" width="8.5703125" style="798" customWidth="1"/>
    <col min="11467" max="11469" width="8" style="798" customWidth="1"/>
    <col min="11470" max="11470" width="8.7109375" style="798"/>
    <col min="11471" max="11471" width="8.42578125" style="798" customWidth="1"/>
    <col min="11472" max="11472" width="8" style="798" customWidth="1"/>
    <col min="11473" max="11473" width="8.5703125" style="798" customWidth="1"/>
    <col min="11474" max="11474" width="8" style="798" customWidth="1"/>
    <col min="11475" max="11475" width="23.85546875" style="798" customWidth="1"/>
    <col min="11476" max="11478" width="8" style="798" customWidth="1"/>
    <col min="11479" max="11479" width="0" style="798" hidden="1" customWidth="1"/>
    <col min="11480" max="11480" width="8" style="798" customWidth="1"/>
    <col min="11481" max="11481" width="8.140625" style="798" customWidth="1"/>
    <col min="11482" max="11482" width="23.85546875" style="798" customWidth="1"/>
    <col min="11483" max="11483" width="8.140625" style="798" customWidth="1"/>
    <col min="11484" max="11484" width="0" style="798" hidden="1" customWidth="1"/>
    <col min="11485" max="11485" width="8.140625" style="798" customWidth="1"/>
    <col min="11486" max="11486" width="8" style="798" customWidth="1"/>
    <col min="11487" max="11487" width="0" style="798" hidden="1" customWidth="1"/>
    <col min="11488" max="11488" width="8" style="798" customWidth="1"/>
    <col min="11489" max="11489" width="23.85546875" style="798" customWidth="1"/>
    <col min="11490" max="11490" width="8" style="798" bestFit="1" customWidth="1"/>
    <col min="11491" max="11491" width="11" style="798" bestFit="1" customWidth="1"/>
    <col min="11492" max="11492" width="15.7109375" style="798" bestFit="1" customWidth="1"/>
    <col min="11493" max="11493" width="8" style="798" customWidth="1"/>
    <col min="11494" max="11494" width="0" style="798" hidden="1" customWidth="1"/>
    <col min="11495" max="11496" width="9.7109375" style="798" customWidth="1"/>
    <col min="11497" max="11498" width="8.140625" style="798" customWidth="1"/>
    <col min="11499" max="11499" width="23.85546875" style="798" customWidth="1"/>
    <col min="11500" max="11501" width="8" style="798" customWidth="1"/>
    <col min="11502" max="11502" width="10.140625" style="798" customWidth="1"/>
    <col min="11503" max="11503" width="8" style="798" customWidth="1"/>
    <col min="11504" max="11504" width="0" style="798" hidden="1" customWidth="1"/>
    <col min="11505" max="11505" width="8" style="798" customWidth="1"/>
    <col min="11506" max="11506" width="12.7109375" style="798" customWidth="1"/>
    <col min="11507" max="11507" width="8.140625" style="798" customWidth="1"/>
    <col min="11508" max="11508" width="8" style="798" customWidth="1"/>
    <col min="11509" max="11509" width="30.140625" style="798" customWidth="1"/>
    <col min="11510" max="11512" width="8" style="798" customWidth="1"/>
    <col min="11513" max="11513" width="8.140625" style="798" customWidth="1"/>
    <col min="11514" max="11514" width="8" style="798" customWidth="1"/>
    <col min="11515" max="11515" width="8.7109375" style="798"/>
    <col min="11516" max="11516" width="27.7109375" style="798" customWidth="1"/>
    <col min="11517" max="11517" width="8.42578125" style="798" customWidth="1"/>
    <col min="11518" max="11519" width="8" style="798" customWidth="1"/>
    <col min="11520" max="11520" width="8.140625" style="798" customWidth="1"/>
    <col min="11521" max="11521" width="8" style="798" customWidth="1"/>
    <col min="11522" max="11522" width="0" style="798" hidden="1" customWidth="1"/>
    <col min="11523" max="11523" width="13.7109375" style="798" customWidth="1"/>
    <col min="11524" max="11674" width="8.7109375" style="798"/>
    <col min="11675" max="11675" width="4.7109375" style="798" customWidth="1"/>
    <col min="11676" max="11676" width="25.7109375" style="798" customWidth="1"/>
    <col min="11677" max="11677" width="0" style="798" hidden="1" customWidth="1"/>
    <col min="11678" max="11678" width="7.7109375" style="798" customWidth="1"/>
    <col min="11679" max="11679" width="8" style="798" customWidth="1"/>
    <col min="11680" max="11680" width="8.7109375" style="798"/>
    <col min="11681" max="11681" width="8" style="798" customWidth="1"/>
    <col min="11682" max="11682" width="0" style="798" hidden="1" customWidth="1"/>
    <col min="11683" max="11683" width="8" style="798" customWidth="1"/>
    <col min="11684" max="11684" width="8.7109375" style="798"/>
    <col min="11685" max="11685" width="26" style="798" customWidth="1"/>
    <col min="11686" max="11686" width="8.140625" style="798" customWidth="1"/>
    <col min="11687" max="11687" width="8" style="798" customWidth="1"/>
    <col min="11688" max="11688" width="7.7109375" style="798" customWidth="1"/>
    <col min="11689" max="11689" width="0" style="798" hidden="1" customWidth="1"/>
    <col min="11690" max="11691" width="8" style="798" customWidth="1"/>
    <col min="11692" max="11692" width="8.140625" style="798" customWidth="1"/>
    <col min="11693" max="11693" width="8" style="798" customWidth="1"/>
    <col min="11694" max="11694" width="0" style="798" hidden="1" customWidth="1"/>
    <col min="11695" max="11695" width="26" style="798" customWidth="1"/>
    <col min="11696" max="11698" width="8" style="798" customWidth="1"/>
    <col min="11699" max="11699" width="15.7109375" style="798" bestFit="1" customWidth="1"/>
    <col min="11700" max="11700" width="8" style="798" customWidth="1"/>
    <col min="11701" max="11701" width="0" style="798" hidden="1" customWidth="1"/>
    <col min="11702" max="11702" width="8" style="798" customWidth="1"/>
    <col min="11703" max="11703" width="23.85546875" style="798" customWidth="1"/>
    <col min="11704" max="11709" width="8" style="798" customWidth="1"/>
    <col min="11710" max="11710" width="8.140625" style="798" customWidth="1"/>
    <col min="11711" max="11711" width="23.85546875" style="798" customWidth="1"/>
    <col min="11712" max="11712" width="8" style="798" customWidth="1"/>
    <col min="11713" max="11713" width="8.5703125" style="798" customWidth="1"/>
    <col min="11714" max="11714" width="8" style="798" customWidth="1"/>
    <col min="11715" max="11715" width="8.140625" style="798" customWidth="1"/>
    <col min="11716" max="11719" width="8" style="798" customWidth="1"/>
    <col min="11720" max="11720" width="23.85546875" style="798" customWidth="1"/>
    <col min="11721" max="11721" width="8" style="798" customWidth="1"/>
    <col min="11722" max="11722" width="8.5703125" style="798" customWidth="1"/>
    <col min="11723" max="11725" width="8" style="798" customWidth="1"/>
    <col min="11726" max="11726" width="8.7109375" style="798"/>
    <col min="11727" max="11727" width="8.42578125" style="798" customWidth="1"/>
    <col min="11728" max="11728" width="8" style="798" customWidth="1"/>
    <col min="11729" max="11729" width="8.5703125" style="798" customWidth="1"/>
    <col min="11730" max="11730" width="8" style="798" customWidth="1"/>
    <col min="11731" max="11731" width="23.85546875" style="798" customWidth="1"/>
    <col min="11732" max="11734" width="8" style="798" customWidth="1"/>
    <col min="11735" max="11735" width="0" style="798" hidden="1" customWidth="1"/>
    <col min="11736" max="11736" width="8" style="798" customWidth="1"/>
    <col min="11737" max="11737" width="8.140625" style="798" customWidth="1"/>
    <col min="11738" max="11738" width="23.85546875" style="798" customWidth="1"/>
    <col min="11739" max="11739" width="8.140625" style="798" customWidth="1"/>
    <col min="11740" max="11740" width="0" style="798" hidden="1" customWidth="1"/>
    <col min="11741" max="11741" width="8.140625" style="798" customWidth="1"/>
    <col min="11742" max="11742" width="8" style="798" customWidth="1"/>
    <col min="11743" max="11743" width="0" style="798" hidden="1" customWidth="1"/>
    <col min="11744" max="11744" width="8" style="798" customWidth="1"/>
    <col min="11745" max="11745" width="23.85546875" style="798" customWidth="1"/>
    <col min="11746" max="11746" width="8" style="798" bestFit="1" customWidth="1"/>
    <col min="11747" max="11747" width="11" style="798" bestFit="1" customWidth="1"/>
    <col min="11748" max="11748" width="15.7109375" style="798" bestFit="1" customWidth="1"/>
    <col min="11749" max="11749" width="8" style="798" customWidth="1"/>
    <col min="11750" max="11750" width="0" style="798" hidden="1" customWidth="1"/>
    <col min="11751" max="11752" width="9.7109375" style="798" customWidth="1"/>
    <col min="11753" max="11754" width="8.140625" style="798" customWidth="1"/>
    <col min="11755" max="11755" width="23.85546875" style="798" customWidth="1"/>
    <col min="11756" max="11757" width="8" style="798" customWidth="1"/>
    <col min="11758" max="11758" width="10.140625" style="798" customWidth="1"/>
    <col min="11759" max="11759" width="8" style="798" customWidth="1"/>
    <col min="11760" max="11760" width="0" style="798" hidden="1" customWidth="1"/>
    <col min="11761" max="11761" width="8" style="798" customWidth="1"/>
    <col min="11762" max="11762" width="12.7109375" style="798" customWidth="1"/>
    <col min="11763" max="11763" width="8.140625" style="798" customWidth="1"/>
    <col min="11764" max="11764" width="8" style="798" customWidth="1"/>
    <col min="11765" max="11765" width="30.140625" style="798" customWidth="1"/>
    <col min="11766" max="11768" width="8" style="798" customWidth="1"/>
    <col min="11769" max="11769" width="8.140625" style="798" customWidth="1"/>
    <col min="11770" max="11770" width="8" style="798" customWidth="1"/>
    <col min="11771" max="11771" width="8.7109375" style="798"/>
    <col min="11772" max="11772" width="27.7109375" style="798" customWidth="1"/>
    <col min="11773" max="11773" width="8.42578125" style="798" customWidth="1"/>
    <col min="11774" max="11775" width="8" style="798" customWidth="1"/>
    <col min="11776" max="11776" width="8.140625" style="798" customWidth="1"/>
    <col min="11777" max="11777" width="8" style="798" customWidth="1"/>
    <col min="11778" max="11778" width="0" style="798" hidden="1" customWidth="1"/>
    <col min="11779" max="11779" width="13.7109375" style="798" customWidth="1"/>
    <col min="11780" max="11930" width="8.7109375" style="798"/>
    <col min="11931" max="11931" width="4.7109375" style="798" customWidth="1"/>
    <col min="11932" max="11932" width="25.7109375" style="798" customWidth="1"/>
    <col min="11933" max="11933" width="0" style="798" hidden="1" customWidth="1"/>
    <col min="11934" max="11934" width="7.7109375" style="798" customWidth="1"/>
    <col min="11935" max="11935" width="8" style="798" customWidth="1"/>
    <col min="11936" max="11936" width="8.7109375" style="798"/>
    <col min="11937" max="11937" width="8" style="798" customWidth="1"/>
    <col min="11938" max="11938" width="0" style="798" hidden="1" customWidth="1"/>
    <col min="11939" max="11939" width="8" style="798" customWidth="1"/>
    <col min="11940" max="11940" width="8.7109375" style="798"/>
    <col min="11941" max="11941" width="26" style="798" customWidth="1"/>
    <col min="11942" max="11942" width="8.140625" style="798" customWidth="1"/>
    <col min="11943" max="11943" width="8" style="798" customWidth="1"/>
    <col min="11944" max="11944" width="7.7109375" style="798" customWidth="1"/>
    <col min="11945" max="11945" width="0" style="798" hidden="1" customWidth="1"/>
    <col min="11946" max="11947" width="8" style="798" customWidth="1"/>
    <col min="11948" max="11948" width="8.140625" style="798" customWidth="1"/>
    <col min="11949" max="11949" width="8" style="798" customWidth="1"/>
    <col min="11950" max="11950" width="0" style="798" hidden="1" customWidth="1"/>
    <col min="11951" max="11951" width="26" style="798" customWidth="1"/>
    <col min="11952" max="11954" width="8" style="798" customWidth="1"/>
    <col min="11955" max="11955" width="15.7109375" style="798" bestFit="1" customWidth="1"/>
    <col min="11956" max="11956" width="8" style="798" customWidth="1"/>
    <col min="11957" max="11957" width="0" style="798" hidden="1" customWidth="1"/>
    <col min="11958" max="11958" width="8" style="798" customWidth="1"/>
    <col min="11959" max="11959" width="23.85546875" style="798" customWidth="1"/>
    <col min="11960" max="11965" width="8" style="798" customWidth="1"/>
    <col min="11966" max="11966" width="8.140625" style="798" customWidth="1"/>
    <col min="11967" max="11967" width="23.85546875" style="798" customWidth="1"/>
    <col min="11968" max="11968" width="8" style="798" customWidth="1"/>
    <col min="11969" max="11969" width="8.5703125" style="798" customWidth="1"/>
    <col min="11970" max="11970" width="8" style="798" customWidth="1"/>
    <col min="11971" max="11971" width="8.140625" style="798" customWidth="1"/>
    <col min="11972" max="11975" width="8" style="798" customWidth="1"/>
    <col min="11976" max="11976" width="23.85546875" style="798" customWidth="1"/>
    <col min="11977" max="11977" width="8" style="798" customWidth="1"/>
    <col min="11978" max="11978" width="8.5703125" style="798" customWidth="1"/>
    <col min="11979" max="11981" width="8" style="798" customWidth="1"/>
    <col min="11982" max="11982" width="8.7109375" style="798"/>
    <col min="11983" max="11983" width="8.42578125" style="798" customWidth="1"/>
    <col min="11984" max="11984" width="8" style="798" customWidth="1"/>
    <col min="11985" max="11985" width="8.5703125" style="798" customWidth="1"/>
    <col min="11986" max="11986" width="8" style="798" customWidth="1"/>
    <col min="11987" max="11987" width="23.85546875" style="798" customWidth="1"/>
    <col min="11988" max="11990" width="8" style="798" customWidth="1"/>
    <col min="11991" max="11991" width="0" style="798" hidden="1" customWidth="1"/>
    <col min="11992" max="11992" width="8" style="798" customWidth="1"/>
    <col min="11993" max="11993" width="8.140625" style="798" customWidth="1"/>
    <col min="11994" max="11994" width="23.85546875" style="798" customWidth="1"/>
    <col min="11995" max="11995" width="8.140625" style="798" customWidth="1"/>
    <col min="11996" max="11996" width="0" style="798" hidden="1" customWidth="1"/>
    <col min="11997" max="11997" width="8.140625" style="798" customWidth="1"/>
    <col min="11998" max="11998" width="8" style="798" customWidth="1"/>
    <col min="11999" max="11999" width="0" style="798" hidden="1" customWidth="1"/>
    <col min="12000" max="12000" width="8" style="798" customWidth="1"/>
    <col min="12001" max="12001" width="23.85546875" style="798" customWidth="1"/>
    <col min="12002" max="12002" width="8" style="798" bestFit="1" customWidth="1"/>
    <col min="12003" max="12003" width="11" style="798" bestFit="1" customWidth="1"/>
    <col min="12004" max="12004" width="15.7109375" style="798" bestFit="1" customWidth="1"/>
    <col min="12005" max="12005" width="8" style="798" customWidth="1"/>
    <col min="12006" max="12006" width="0" style="798" hidden="1" customWidth="1"/>
    <col min="12007" max="12008" width="9.7109375" style="798" customWidth="1"/>
    <col min="12009" max="12010" width="8.140625" style="798" customWidth="1"/>
    <col min="12011" max="12011" width="23.85546875" style="798" customWidth="1"/>
    <col min="12012" max="12013" width="8" style="798" customWidth="1"/>
    <col min="12014" max="12014" width="10.140625" style="798" customWidth="1"/>
    <col min="12015" max="12015" width="8" style="798" customWidth="1"/>
    <col min="12016" max="12016" width="0" style="798" hidden="1" customWidth="1"/>
    <col min="12017" max="12017" width="8" style="798" customWidth="1"/>
    <col min="12018" max="12018" width="12.7109375" style="798" customWidth="1"/>
    <col min="12019" max="12019" width="8.140625" style="798" customWidth="1"/>
    <col min="12020" max="12020" width="8" style="798" customWidth="1"/>
    <col min="12021" max="12021" width="30.140625" style="798" customWidth="1"/>
    <col min="12022" max="12024" width="8" style="798" customWidth="1"/>
    <col min="12025" max="12025" width="8.140625" style="798" customWidth="1"/>
    <col min="12026" max="12026" width="8" style="798" customWidth="1"/>
    <col min="12027" max="12027" width="8.7109375" style="798"/>
    <col min="12028" max="12028" width="27.7109375" style="798" customWidth="1"/>
    <col min="12029" max="12029" width="8.42578125" style="798" customWidth="1"/>
    <col min="12030" max="12031" width="8" style="798" customWidth="1"/>
    <col min="12032" max="12032" width="8.140625" style="798" customWidth="1"/>
    <col min="12033" max="12033" width="8" style="798" customWidth="1"/>
    <col min="12034" max="12034" width="0" style="798" hidden="1" customWidth="1"/>
    <col min="12035" max="12035" width="13.7109375" style="798" customWidth="1"/>
    <col min="12036" max="12186" width="8.7109375" style="798"/>
    <col min="12187" max="12187" width="4.7109375" style="798" customWidth="1"/>
    <col min="12188" max="12188" width="25.7109375" style="798" customWidth="1"/>
    <col min="12189" max="12189" width="0" style="798" hidden="1" customWidth="1"/>
    <col min="12190" max="12190" width="7.7109375" style="798" customWidth="1"/>
    <col min="12191" max="12191" width="8" style="798" customWidth="1"/>
    <col min="12192" max="12192" width="8.7109375" style="798"/>
    <col min="12193" max="12193" width="8" style="798" customWidth="1"/>
    <col min="12194" max="12194" width="0" style="798" hidden="1" customWidth="1"/>
    <col min="12195" max="12195" width="8" style="798" customWidth="1"/>
    <col min="12196" max="12196" width="8.7109375" style="798"/>
    <col min="12197" max="12197" width="26" style="798" customWidth="1"/>
    <col min="12198" max="12198" width="8.140625" style="798" customWidth="1"/>
    <col min="12199" max="12199" width="8" style="798" customWidth="1"/>
    <col min="12200" max="12200" width="7.7109375" style="798" customWidth="1"/>
    <col min="12201" max="12201" width="0" style="798" hidden="1" customWidth="1"/>
    <col min="12202" max="12203" width="8" style="798" customWidth="1"/>
    <col min="12204" max="12204" width="8.140625" style="798" customWidth="1"/>
    <col min="12205" max="12205" width="8" style="798" customWidth="1"/>
    <col min="12206" max="12206" width="0" style="798" hidden="1" customWidth="1"/>
    <col min="12207" max="12207" width="26" style="798" customWidth="1"/>
    <col min="12208" max="12210" width="8" style="798" customWidth="1"/>
    <col min="12211" max="12211" width="15.7109375" style="798" bestFit="1" customWidth="1"/>
    <col min="12212" max="12212" width="8" style="798" customWidth="1"/>
    <col min="12213" max="12213" width="0" style="798" hidden="1" customWidth="1"/>
    <col min="12214" max="12214" width="8" style="798" customWidth="1"/>
    <col min="12215" max="12215" width="23.85546875" style="798" customWidth="1"/>
    <col min="12216" max="12221" width="8" style="798" customWidth="1"/>
    <col min="12222" max="12222" width="8.140625" style="798" customWidth="1"/>
    <col min="12223" max="12223" width="23.85546875" style="798" customWidth="1"/>
    <col min="12224" max="12224" width="8" style="798" customWidth="1"/>
    <col min="12225" max="12225" width="8.5703125" style="798" customWidth="1"/>
    <col min="12226" max="12226" width="8" style="798" customWidth="1"/>
    <col min="12227" max="12227" width="8.140625" style="798" customWidth="1"/>
    <col min="12228" max="12231" width="8" style="798" customWidth="1"/>
    <col min="12232" max="12232" width="23.85546875" style="798" customWidth="1"/>
    <col min="12233" max="12233" width="8" style="798" customWidth="1"/>
    <col min="12234" max="12234" width="8.5703125" style="798" customWidth="1"/>
    <col min="12235" max="12237" width="8" style="798" customWidth="1"/>
    <col min="12238" max="12238" width="8.7109375" style="798"/>
    <col min="12239" max="12239" width="8.42578125" style="798" customWidth="1"/>
    <col min="12240" max="12240" width="8" style="798" customWidth="1"/>
    <col min="12241" max="12241" width="8.5703125" style="798" customWidth="1"/>
    <col min="12242" max="12242" width="8" style="798" customWidth="1"/>
    <col min="12243" max="12243" width="23.85546875" style="798" customWidth="1"/>
    <col min="12244" max="12246" width="8" style="798" customWidth="1"/>
    <col min="12247" max="12247" width="0" style="798" hidden="1" customWidth="1"/>
    <col min="12248" max="12248" width="8" style="798" customWidth="1"/>
    <col min="12249" max="12249" width="8.140625" style="798" customWidth="1"/>
    <col min="12250" max="12250" width="23.85546875" style="798" customWidth="1"/>
    <col min="12251" max="12251" width="8.140625" style="798" customWidth="1"/>
    <col min="12252" max="12252" width="0" style="798" hidden="1" customWidth="1"/>
    <col min="12253" max="12253" width="8.140625" style="798" customWidth="1"/>
    <col min="12254" max="12254" width="8" style="798" customWidth="1"/>
    <col min="12255" max="12255" width="0" style="798" hidden="1" customWidth="1"/>
    <col min="12256" max="12256" width="8" style="798" customWidth="1"/>
    <col min="12257" max="12257" width="23.85546875" style="798" customWidth="1"/>
    <col min="12258" max="12258" width="8" style="798" bestFit="1" customWidth="1"/>
    <col min="12259" max="12259" width="11" style="798" bestFit="1" customWidth="1"/>
    <col min="12260" max="12260" width="15.7109375" style="798" bestFit="1" customWidth="1"/>
    <col min="12261" max="12261" width="8" style="798" customWidth="1"/>
    <col min="12262" max="12262" width="0" style="798" hidden="1" customWidth="1"/>
    <col min="12263" max="12264" width="9.7109375" style="798" customWidth="1"/>
    <col min="12265" max="12266" width="8.140625" style="798" customWidth="1"/>
    <col min="12267" max="12267" width="23.85546875" style="798" customWidth="1"/>
    <col min="12268" max="12269" width="8" style="798" customWidth="1"/>
    <col min="12270" max="12270" width="10.140625" style="798" customWidth="1"/>
    <col min="12271" max="12271" width="8" style="798" customWidth="1"/>
    <col min="12272" max="12272" width="0" style="798" hidden="1" customWidth="1"/>
    <col min="12273" max="12273" width="8" style="798" customWidth="1"/>
    <col min="12274" max="12274" width="12.7109375" style="798" customWidth="1"/>
    <col min="12275" max="12275" width="8.140625" style="798" customWidth="1"/>
    <col min="12276" max="12276" width="8" style="798" customWidth="1"/>
    <col min="12277" max="12277" width="30.140625" style="798" customWidth="1"/>
    <col min="12278" max="12280" width="8" style="798" customWidth="1"/>
    <col min="12281" max="12281" width="8.140625" style="798" customWidth="1"/>
    <col min="12282" max="12282" width="8" style="798" customWidth="1"/>
    <col min="12283" max="12283" width="8.7109375" style="798"/>
    <col min="12284" max="12284" width="27.7109375" style="798" customWidth="1"/>
    <col min="12285" max="12285" width="8.42578125" style="798" customWidth="1"/>
    <col min="12286" max="12287" width="8" style="798" customWidth="1"/>
    <col min="12288" max="12288" width="8.140625" style="798" customWidth="1"/>
    <col min="12289" max="12289" width="8" style="798" customWidth="1"/>
    <col min="12290" max="12290" width="0" style="798" hidden="1" customWidth="1"/>
    <col min="12291" max="12291" width="13.7109375" style="798" customWidth="1"/>
    <col min="12292" max="12442" width="8.7109375" style="798"/>
    <col min="12443" max="12443" width="4.7109375" style="798" customWidth="1"/>
    <col min="12444" max="12444" width="25.7109375" style="798" customWidth="1"/>
    <col min="12445" max="12445" width="0" style="798" hidden="1" customWidth="1"/>
    <col min="12446" max="12446" width="7.7109375" style="798" customWidth="1"/>
    <col min="12447" max="12447" width="8" style="798" customWidth="1"/>
    <col min="12448" max="12448" width="8.7109375" style="798"/>
    <col min="12449" max="12449" width="8" style="798" customWidth="1"/>
    <col min="12450" max="12450" width="0" style="798" hidden="1" customWidth="1"/>
    <col min="12451" max="12451" width="8" style="798" customWidth="1"/>
    <col min="12452" max="12452" width="8.7109375" style="798"/>
    <col min="12453" max="12453" width="26" style="798" customWidth="1"/>
    <col min="12454" max="12454" width="8.140625" style="798" customWidth="1"/>
    <col min="12455" max="12455" width="8" style="798" customWidth="1"/>
    <col min="12456" max="12456" width="7.7109375" style="798" customWidth="1"/>
    <col min="12457" max="12457" width="0" style="798" hidden="1" customWidth="1"/>
    <col min="12458" max="12459" width="8" style="798" customWidth="1"/>
    <col min="12460" max="12460" width="8.140625" style="798" customWidth="1"/>
    <col min="12461" max="12461" width="8" style="798" customWidth="1"/>
    <col min="12462" max="12462" width="0" style="798" hidden="1" customWidth="1"/>
    <col min="12463" max="12463" width="26" style="798" customWidth="1"/>
    <col min="12464" max="12466" width="8" style="798" customWidth="1"/>
    <col min="12467" max="12467" width="15.7109375" style="798" bestFit="1" customWidth="1"/>
    <col min="12468" max="12468" width="8" style="798" customWidth="1"/>
    <col min="12469" max="12469" width="0" style="798" hidden="1" customWidth="1"/>
    <col min="12470" max="12470" width="8" style="798" customWidth="1"/>
    <col min="12471" max="12471" width="23.85546875" style="798" customWidth="1"/>
    <col min="12472" max="12477" width="8" style="798" customWidth="1"/>
    <col min="12478" max="12478" width="8.140625" style="798" customWidth="1"/>
    <col min="12479" max="12479" width="23.85546875" style="798" customWidth="1"/>
    <col min="12480" max="12480" width="8" style="798" customWidth="1"/>
    <col min="12481" max="12481" width="8.5703125" style="798" customWidth="1"/>
    <col min="12482" max="12482" width="8" style="798" customWidth="1"/>
    <col min="12483" max="12483" width="8.140625" style="798" customWidth="1"/>
    <col min="12484" max="12487" width="8" style="798" customWidth="1"/>
    <col min="12488" max="12488" width="23.85546875" style="798" customWidth="1"/>
    <col min="12489" max="12489" width="8" style="798" customWidth="1"/>
    <col min="12490" max="12490" width="8.5703125" style="798" customWidth="1"/>
    <col min="12491" max="12493" width="8" style="798" customWidth="1"/>
    <col min="12494" max="12494" width="8.7109375" style="798"/>
    <col min="12495" max="12495" width="8.42578125" style="798" customWidth="1"/>
    <col min="12496" max="12496" width="8" style="798" customWidth="1"/>
    <col min="12497" max="12497" width="8.5703125" style="798" customWidth="1"/>
    <col min="12498" max="12498" width="8" style="798" customWidth="1"/>
    <col min="12499" max="12499" width="23.85546875" style="798" customWidth="1"/>
    <col min="12500" max="12502" width="8" style="798" customWidth="1"/>
    <col min="12503" max="12503" width="0" style="798" hidden="1" customWidth="1"/>
    <col min="12504" max="12504" width="8" style="798" customWidth="1"/>
    <col min="12505" max="12505" width="8.140625" style="798" customWidth="1"/>
    <col min="12506" max="12506" width="23.85546875" style="798" customWidth="1"/>
    <col min="12507" max="12507" width="8.140625" style="798" customWidth="1"/>
    <col min="12508" max="12508" width="0" style="798" hidden="1" customWidth="1"/>
    <col min="12509" max="12509" width="8.140625" style="798" customWidth="1"/>
    <col min="12510" max="12510" width="8" style="798" customWidth="1"/>
    <col min="12511" max="12511" width="0" style="798" hidden="1" customWidth="1"/>
    <col min="12512" max="12512" width="8" style="798" customWidth="1"/>
    <col min="12513" max="12513" width="23.85546875" style="798" customWidth="1"/>
    <col min="12514" max="12514" width="8" style="798" bestFit="1" customWidth="1"/>
    <col min="12515" max="12515" width="11" style="798" bestFit="1" customWidth="1"/>
    <col min="12516" max="12516" width="15.7109375" style="798" bestFit="1" customWidth="1"/>
    <col min="12517" max="12517" width="8" style="798" customWidth="1"/>
    <col min="12518" max="12518" width="0" style="798" hidden="1" customWidth="1"/>
    <col min="12519" max="12520" width="9.7109375" style="798" customWidth="1"/>
    <col min="12521" max="12522" width="8.140625" style="798" customWidth="1"/>
    <col min="12523" max="12523" width="23.85546875" style="798" customWidth="1"/>
    <col min="12524" max="12525" width="8" style="798" customWidth="1"/>
    <col min="12526" max="12526" width="10.140625" style="798" customWidth="1"/>
    <col min="12527" max="12527" width="8" style="798" customWidth="1"/>
    <col min="12528" max="12528" width="0" style="798" hidden="1" customWidth="1"/>
    <col min="12529" max="12529" width="8" style="798" customWidth="1"/>
    <col min="12530" max="12530" width="12.7109375" style="798" customWidth="1"/>
    <col min="12531" max="12531" width="8.140625" style="798" customWidth="1"/>
    <col min="12532" max="12532" width="8" style="798" customWidth="1"/>
    <col min="12533" max="12533" width="30.140625" style="798" customWidth="1"/>
    <col min="12534" max="12536" width="8" style="798" customWidth="1"/>
    <col min="12537" max="12537" width="8.140625" style="798" customWidth="1"/>
    <col min="12538" max="12538" width="8" style="798" customWidth="1"/>
    <col min="12539" max="12539" width="8.7109375" style="798"/>
    <col min="12540" max="12540" width="27.7109375" style="798" customWidth="1"/>
    <col min="12541" max="12541" width="8.42578125" style="798" customWidth="1"/>
    <col min="12542" max="12543" width="8" style="798" customWidth="1"/>
    <col min="12544" max="12544" width="8.140625" style="798" customWidth="1"/>
    <col min="12545" max="12545" width="8" style="798" customWidth="1"/>
    <col min="12546" max="12546" width="0" style="798" hidden="1" customWidth="1"/>
    <col min="12547" max="12547" width="13.7109375" style="798" customWidth="1"/>
    <col min="12548" max="12698" width="8.7109375" style="798"/>
    <col min="12699" max="12699" width="4.7109375" style="798" customWidth="1"/>
    <col min="12700" max="12700" width="25.7109375" style="798" customWidth="1"/>
    <col min="12701" max="12701" width="0" style="798" hidden="1" customWidth="1"/>
    <col min="12702" max="12702" width="7.7109375" style="798" customWidth="1"/>
    <col min="12703" max="12703" width="8" style="798" customWidth="1"/>
    <col min="12704" max="12704" width="8.7109375" style="798"/>
    <col min="12705" max="12705" width="8" style="798" customWidth="1"/>
    <col min="12706" max="12706" width="0" style="798" hidden="1" customWidth="1"/>
    <col min="12707" max="12707" width="8" style="798" customWidth="1"/>
    <col min="12708" max="12708" width="8.7109375" style="798"/>
    <col min="12709" max="12709" width="26" style="798" customWidth="1"/>
    <col min="12710" max="12710" width="8.140625" style="798" customWidth="1"/>
    <col min="12711" max="12711" width="8" style="798" customWidth="1"/>
    <col min="12712" max="12712" width="7.7109375" style="798" customWidth="1"/>
    <col min="12713" max="12713" width="0" style="798" hidden="1" customWidth="1"/>
    <col min="12714" max="12715" width="8" style="798" customWidth="1"/>
    <col min="12716" max="12716" width="8.140625" style="798" customWidth="1"/>
    <col min="12717" max="12717" width="8" style="798" customWidth="1"/>
    <col min="12718" max="12718" width="0" style="798" hidden="1" customWidth="1"/>
    <col min="12719" max="12719" width="26" style="798" customWidth="1"/>
    <col min="12720" max="12722" width="8" style="798" customWidth="1"/>
    <col min="12723" max="12723" width="15.7109375" style="798" bestFit="1" customWidth="1"/>
    <col min="12724" max="12724" width="8" style="798" customWidth="1"/>
    <col min="12725" max="12725" width="0" style="798" hidden="1" customWidth="1"/>
    <col min="12726" max="12726" width="8" style="798" customWidth="1"/>
    <col min="12727" max="12727" width="23.85546875" style="798" customWidth="1"/>
    <col min="12728" max="12733" width="8" style="798" customWidth="1"/>
    <col min="12734" max="12734" width="8.140625" style="798" customWidth="1"/>
    <col min="12735" max="12735" width="23.85546875" style="798" customWidth="1"/>
    <col min="12736" max="12736" width="8" style="798" customWidth="1"/>
    <col min="12737" max="12737" width="8.5703125" style="798" customWidth="1"/>
    <col min="12738" max="12738" width="8" style="798" customWidth="1"/>
    <col min="12739" max="12739" width="8.140625" style="798" customWidth="1"/>
    <col min="12740" max="12743" width="8" style="798" customWidth="1"/>
    <col min="12744" max="12744" width="23.85546875" style="798" customWidth="1"/>
    <col min="12745" max="12745" width="8" style="798" customWidth="1"/>
    <col min="12746" max="12746" width="8.5703125" style="798" customWidth="1"/>
    <col min="12747" max="12749" width="8" style="798" customWidth="1"/>
    <col min="12750" max="12750" width="8.7109375" style="798"/>
    <col min="12751" max="12751" width="8.42578125" style="798" customWidth="1"/>
    <col min="12752" max="12752" width="8" style="798" customWidth="1"/>
    <col min="12753" max="12753" width="8.5703125" style="798" customWidth="1"/>
    <col min="12754" max="12754" width="8" style="798" customWidth="1"/>
    <col min="12755" max="12755" width="23.85546875" style="798" customWidth="1"/>
    <col min="12756" max="12758" width="8" style="798" customWidth="1"/>
    <col min="12759" max="12759" width="0" style="798" hidden="1" customWidth="1"/>
    <col min="12760" max="12760" width="8" style="798" customWidth="1"/>
    <col min="12761" max="12761" width="8.140625" style="798" customWidth="1"/>
    <col min="12762" max="12762" width="23.85546875" style="798" customWidth="1"/>
    <col min="12763" max="12763" width="8.140625" style="798" customWidth="1"/>
    <col min="12764" max="12764" width="0" style="798" hidden="1" customWidth="1"/>
    <col min="12765" max="12765" width="8.140625" style="798" customWidth="1"/>
    <col min="12766" max="12766" width="8" style="798" customWidth="1"/>
    <col min="12767" max="12767" width="0" style="798" hidden="1" customWidth="1"/>
    <col min="12768" max="12768" width="8" style="798" customWidth="1"/>
    <col min="12769" max="12769" width="23.85546875" style="798" customWidth="1"/>
    <col min="12770" max="12770" width="8" style="798" bestFit="1" customWidth="1"/>
    <col min="12771" max="12771" width="11" style="798" bestFit="1" customWidth="1"/>
    <col min="12772" max="12772" width="15.7109375" style="798" bestFit="1" customWidth="1"/>
    <col min="12773" max="12773" width="8" style="798" customWidth="1"/>
    <col min="12774" max="12774" width="0" style="798" hidden="1" customWidth="1"/>
    <col min="12775" max="12776" width="9.7109375" style="798" customWidth="1"/>
    <col min="12777" max="12778" width="8.140625" style="798" customWidth="1"/>
    <col min="12779" max="12779" width="23.85546875" style="798" customWidth="1"/>
    <col min="12780" max="12781" width="8" style="798" customWidth="1"/>
    <col min="12782" max="12782" width="10.140625" style="798" customWidth="1"/>
    <col min="12783" max="12783" width="8" style="798" customWidth="1"/>
    <col min="12784" max="12784" width="0" style="798" hidden="1" customWidth="1"/>
    <col min="12785" max="12785" width="8" style="798" customWidth="1"/>
    <col min="12786" max="12786" width="12.7109375" style="798" customWidth="1"/>
    <col min="12787" max="12787" width="8.140625" style="798" customWidth="1"/>
    <col min="12788" max="12788" width="8" style="798" customWidth="1"/>
    <col min="12789" max="12789" width="30.140625" style="798" customWidth="1"/>
    <col min="12790" max="12792" width="8" style="798" customWidth="1"/>
    <col min="12793" max="12793" width="8.140625" style="798" customWidth="1"/>
    <col min="12794" max="12794" width="8" style="798" customWidth="1"/>
    <col min="12795" max="12795" width="8.7109375" style="798"/>
    <col min="12796" max="12796" width="27.7109375" style="798" customWidth="1"/>
    <col min="12797" max="12797" width="8.42578125" style="798" customWidth="1"/>
    <col min="12798" max="12799" width="8" style="798" customWidth="1"/>
    <col min="12800" max="12800" width="8.140625" style="798" customWidth="1"/>
    <col min="12801" max="12801" width="8" style="798" customWidth="1"/>
    <col min="12802" max="12802" width="0" style="798" hidden="1" customWidth="1"/>
    <col min="12803" max="12803" width="13.7109375" style="798" customWidth="1"/>
    <col min="12804" max="12954" width="8.7109375" style="798"/>
    <col min="12955" max="12955" width="4.7109375" style="798" customWidth="1"/>
    <col min="12956" max="12956" width="25.7109375" style="798" customWidth="1"/>
    <col min="12957" max="12957" width="0" style="798" hidden="1" customWidth="1"/>
    <col min="12958" max="12958" width="7.7109375" style="798" customWidth="1"/>
    <col min="12959" max="12959" width="8" style="798" customWidth="1"/>
    <col min="12960" max="12960" width="8.7109375" style="798"/>
    <col min="12961" max="12961" width="8" style="798" customWidth="1"/>
    <col min="12962" max="12962" width="0" style="798" hidden="1" customWidth="1"/>
    <col min="12963" max="12963" width="8" style="798" customWidth="1"/>
    <col min="12964" max="12964" width="8.7109375" style="798"/>
    <col min="12965" max="12965" width="26" style="798" customWidth="1"/>
    <col min="12966" max="12966" width="8.140625" style="798" customWidth="1"/>
    <col min="12967" max="12967" width="8" style="798" customWidth="1"/>
    <col min="12968" max="12968" width="7.7109375" style="798" customWidth="1"/>
    <col min="12969" max="12969" width="0" style="798" hidden="1" customWidth="1"/>
    <col min="12970" max="12971" width="8" style="798" customWidth="1"/>
    <col min="12972" max="12972" width="8.140625" style="798" customWidth="1"/>
    <col min="12973" max="12973" width="8" style="798" customWidth="1"/>
    <col min="12974" max="12974" width="0" style="798" hidden="1" customWidth="1"/>
    <col min="12975" max="12975" width="26" style="798" customWidth="1"/>
    <col min="12976" max="12978" width="8" style="798" customWidth="1"/>
    <col min="12979" max="12979" width="15.7109375" style="798" bestFit="1" customWidth="1"/>
    <col min="12980" max="12980" width="8" style="798" customWidth="1"/>
    <col min="12981" max="12981" width="0" style="798" hidden="1" customWidth="1"/>
    <col min="12982" max="12982" width="8" style="798" customWidth="1"/>
    <col min="12983" max="12983" width="23.85546875" style="798" customWidth="1"/>
    <col min="12984" max="12989" width="8" style="798" customWidth="1"/>
    <col min="12990" max="12990" width="8.140625" style="798" customWidth="1"/>
    <col min="12991" max="12991" width="23.85546875" style="798" customWidth="1"/>
    <col min="12992" max="12992" width="8" style="798" customWidth="1"/>
    <col min="12993" max="12993" width="8.5703125" style="798" customWidth="1"/>
    <col min="12994" max="12994" width="8" style="798" customWidth="1"/>
    <col min="12995" max="12995" width="8.140625" style="798" customWidth="1"/>
    <col min="12996" max="12999" width="8" style="798" customWidth="1"/>
    <col min="13000" max="13000" width="23.85546875" style="798" customWidth="1"/>
    <col min="13001" max="13001" width="8" style="798" customWidth="1"/>
    <col min="13002" max="13002" width="8.5703125" style="798" customWidth="1"/>
    <col min="13003" max="13005" width="8" style="798" customWidth="1"/>
    <col min="13006" max="13006" width="8.7109375" style="798"/>
    <col min="13007" max="13007" width="8.42578125" style="798" customWidth="1"/>
    <col min="13008" max="13008" width="8" style="798" customWidth="1"/>
    <col min="13009" max="13009" width="8.5703125" style="798" customWidth="1"/>
    <col min="13010" max="13010" width="8" style="798" customWidth="1"/>
    <col min="13011" max="13011" width="23.85546875" style="798" customWidth="1"/>
    <col min="13012" max="13014" width="8" style="798" customWidth="1"/>
    <col min="13015" max="13015" width="0" style="798" hidden="1" customWidth="1"/>
    <col min="13016" max="13016" width="8" style="798" customWidth="1"/>
    <col min="13017" max="13017" width="8.140625" style="798" customWidth="1"/>
    <col min="13018" max="13018" width="23.85546875" style="798" customWidth="1"/>
    <col min="13019" max="13019" width="8.140625" style="798" customWidth="1"/>
    <col min="13020" max="13020" width="0" style="798" hidden="1" customWidth="1"/>
    <col min="13021" max="13021" width="8.140625" style="798" customWidth="1"/>
    <col min="13022" max="13022" width="8" style="798" customWidth="1"/>
    <col min="13023" max="13023" width="0" style="798" hidden="1" customWidth="1"/>
    <col min="13024" max="13024" width="8" style="798" customWidth="1"/>
    <col min="13025" max="13025" width="23.85546875" style="798" customWidth="1"/>
    <col min="13026" max="13026" width="8" style="798" bestFit="1" customWidth="1"/>
    <col min="13027" max="13027" width="11" style="798" bestFit="1" customWidth="1"/>
    <col min="13028" max="13028" width="15.7109375" style="798" bestFit="1" customWidth="1"/>
    <col min="13029" max="13029" width="8" style="798" customWidth="1"/>
    <col min="13030" max="13030" width="0" style="798" hidden="1" customWidth="1"/>
    <col min="13031" max="13032" width="9.7109375" style="798" customWidth="1"/>
    <col min="13033" max="13034" width="8.140625" style="798" customWidth="1"/>
    <col min="13035" max="13035" width="23.85546875" style="798" customWidth="1"/>
    <col min="13036" max="13037" width="8" style="798" customWidth="1"/>
    <col min="13038" max="13038" width="10.140625" style="798" customWidth="1"/>
    <col min="13039" max="13039" width="8" style="798" customWidth="1"/>
    <col min="13040" max="13040" width="0" style="798" hidden="1" customWidth="1"/>
    <col min="13041" max="13041" width="8" style="798" customWidth="1"/>
    <col min="13042" max="13042" width="12.7109375" style="798" customWidth="1"/>
    <col min="13043" max="13043" width="8.140625" style="798" customWidth="1"/>
    <col min="13044" max="13044" width="8" style="798" customWidth="1"/>
    <col min="13045" max="13045" width="30.140625" style="798" customWidth="1"/>
    <col min="13046" max="13048" width="8" style="798" customWidth="1"/>
    <col min="13049" max="13049" width="8.140625" style="798" customWidth="1"/>
    <col min="13050" max="13050" width="8" style="798" customWidth="1"/>
    <col min="13051" max="13051" width="8.7109375" style="798"/>
    <col min="13052" max="13052" width="27.7109375" style="798" customWidth="1"/>
    <col min="13053" max="13053" width="8.42578125" style="798" customWidth="1"/>
    <col min="13054" max="13055" width="8" style="798" customWidth="1"/>
    <col min="13056" max="13056" width="8.140625" style="798" customWidth="1"/>
    <col min="13057" max="13057" width="8" style="798" customWidth="1"/>
    <col min="13058" max="13058" width="0" style="798" hidden="1" customWidth="1"/>
    <col min="13059" max="13059" width="13.7109375" style="798" customWidth="1"/>
    <col min="13060" max="13210" width="8.7109375" style="798"/>
    <col min="13211" max="13211" width="4.7109375" style="798" customWidth="1"/>
    <col min="13212" max="13212" width="25.7109375" style="798" customWidth="1"/>
    <col min="13213" max="13213" width="0" style="798" hidden="1" customWidth="1"/>
    <col min="13214" max="13214" width="7.7109375" style="798" customWidth="1"/>
    <col min="13215" max="13215" width="8" style="798" customWidth="1"/>
    <col min="13216" max="13216" width="8.7109375" style="798"/>
    <col min="13217" max="13217" width="8" style="798" customWidth="1"/>
    <col min="13218" max="13218" width="0" style="798" hidden="1" customWidth="1"/>
    <col min="13219" max="13219" width="8" style="798" customWidth="1"/>
    <col min="13220" max="13220" width="8.7109375" style="798"/>
    <col min="13221" max="13221" width="26" style="798" customWidth="1"/>
    <col min="13222" max="13222" width="8.140625" style="798" customWidth="1"/>
    <col min="13223" max="13223" width="8" style="798" customWidth="1"/>
    <col min="13224" max="13224" width="7.7109375" style="798" customWidth="1"/>
    <col min="13225" max="13225" width="0" style="798" hidden="1" customWidth="1"/>
    <col min="13226" max="13227" width="8" style="798" customWidth="1"/>
    <col min="13228" max="13228" width="8.140625" style="798" customWidth="1"/>
    <col min="13229" max="13229" width="8" style="798" customWidth="1"/>
    <col min="13230" max="13230" width="0" style="798" hidden="1" customWidth="1"/>
    <col min="13231" max="13231" width="26" style="798" customWidth="1"/>
    <col min="13232" max="13234" width="8" style="798" customWidth="1"/>
    <col min="13235" max="13235" width="15.7109375" style="798" bestFit="1" customWidth="1"/>
    <col min="13236" max="13236" width="8" style="798" customWidth="1"/>
    <col min="13237" max="13237" width="0" style="798" hidden="1" customWidth="1"/>
    <col min="13238" max="13238" width="8" style="798" customWidth="1"/>
    <col min="13239" max="13239" width="23.85546875" style="798" customWidth="1"/>
    <col min="13240" max="13245" width="8" style="798" customWidth="1"/>
    <col min="13246" max="13246" width="8.140625" style="798" customWidth="1"/>
    <col min="13247" max="13247" width="23.85546875" style="798" customWidth="1"/>
    <col min="13248" max="13248" width="8" style="798" customWidth="1"/>
    <col min="13249" max="13249" width="8.5703125" style="798" customWidth="1"/>
    <col min="13250" max="13250" width="8" style="798" customWidth="1"/>
    <col min="13251" max="13251" width="8.140625" style="798" customWidth="1"/>
    <col min="13252" max="13255" width="8" style="798" customWidth="1"/>
    <col min="13256" max="13256" width="23.85546875" style="798" customWidth="1"/>
    <col min="13257" max="13257" width="8" style="798" customWidth="1"/>
    <col min="13258" max="13258" width="8.5703125" style="798" customWidth="1"/>
    <col min="13259" max="13261" width="8" style="798" customWidth="1"/>
    <col min="13262" max="13262" width="8.7109375" style="798"/>
    <col min="13263" max="13263" width="8.42578125" style="798" customWidth="1"/>
    <col min="13264" max="13264" width="8" style="798" customWidth="1"/>
    <col min="13265" max="13265" width="8.5703125" style="798" customWidth="1"/>
    <col min="13266" max="13266" width="8" style="798" customWidth="1"/>
    <col min="13267" max="13267" width="23.85546875" style="798" customWidth="1"/>
    <col min="13268" max="13270" width="8" style="798" customWidth="1"/>
    <col min="13271" max="13271" width="0" style="798" hidden="1" customWidth="1"/>
    <col min="13272" max="13272" width="8" style="798" customWidth="1"/>
    <col min="13273" max="13273" width="8.140625" style="798" customWidth="1"/>
    <col min="13274" max="13274" width="23.85546875" style="798" customWidth="1"/>
    <col min="13275" max="13275" width="8.140625" style="798" customWidth="1"/>
    <col min="13276" max="13276" width="0" style="798" hidden="1" customWidth="1"/>
    <col min="13277" max="13277" width="8.140625" style="798" customWidth="1"/>
    <col min="13278" max="13278" width="8" style="798" customWidth="1"/>
    <col min="13279" max="13279" width="0" style="798" hidden="1" customWidth="1"/>
    <col min="13280" max="13280" width="8" style="798" customWidth="1"/>
    <col min="13281" max="13281" width="23.85546875" style="798" customWidth="1"/>
    <col min="13282" max="13282" width="8" style="798" bestFit="1" customWidth="1"/>
    <col min="13283" max="13283" width="11" style="798" bestFit="1" customWidth="1"/>
    <col min="13284" max="13284" width="15.7109375" style="798" bestFit="1" customWidth="1"/>
    <col min="13285" max="13285" width="8" style="798" customWidth="1"/>
    <col min="13286" max="13286" width="0" style="798" hidden="1" customWidth="1"/>
    <col min="13287" max="13288" width="9.7109375" style="798" customWidth="1"/>
    <col min="13289" max="13290" width="8.140625" style="798" customWidth="1"/>
    <col min="13291" max="13291" width="23.85546875" style="798" customWidth="1"/>
    <col min="13292" max="13293" width="8" style="798" customWidth="1"/>
    <col min="13294" max="13294" width="10.140625" style="798" customWidth="1"/>
    <col min="13295" max="13295" width="8" style="798" customWidth="1"/>
    <col min="13296" max="13296" width="0" style="798" hidden="1" customWidth="1"/>
    <col min="13297" max="13297" width="8" style="798" customWidth="1"/>
    <col min="13298" max="13298" width="12.7109375" style="798" customWidth="1"/>
    <col min="13299" max="13299" width="8.140625" style="798" customWidth="1"/>
    <col min="13300" max="13300" width="8" style="798" customWidth="1"/>
    <col min="13301" max="13301" width="30.140625" style="798" customWidth="1"/>
    <col min="13302" max="13304" width="8" style="798" customWidth="1"/>
    <col min="13305" max="13305" width="8.140625" style="798" customWidth="1"/>
    <col min="13306" max="13306" width="8" style="798" customWidth="1"/>
    <col min="13307" max="13307" width="8.7109375" style="798"/>
    <col min="13308" max="13308" width="27.7109375" style="798" customWidth="1"/>
    <col min="13309" max="13309" width="8.42578125" style="798" customWidth="1"/>
    <col min="13310" max="13311" width="8" style="798" customWidth="1"/>
    <col min="13312" max="13312" width="8.140625" style="798" customWidth="1"/>
    <col min="13313" max="13313" width="8" style="798" customWidth="1"/>
    <col min="13314" max="13314" width="0" style="798" hidden="1" customWidth="1"/>
    <col min="13315" max="13315" width="13.7109375" style="798" customWidth="1"/>
    <col min="13316" max="13466" width="8.7109375" style="798"/>
    <col min="13467" max="13467" width="4.7109375" style="798" customWidth="1"/>
    <col min="13468" max="13468" width="25.7109375" style="798" customWidth="1"/>
    <col min="13469" max="13469" width="0" style="798" hidden="1" customWidth="1"/>
    <col min="13470" max="13470" width="7.7109375" style="798" customWidth="1"/>
    <col min="13471" max="13471" width="8" style="798" customWidth="1"/>
    <col min="13472" max="13472" width="8.7109375" style="798"/>
    <col min="13473" max="13473" width="8" style="798" customWidth="1"/>
    <col min="13474" max="13474" width="0" style="798" hidden="1" customWidth="1"/>
    <col min="13475" max="13475" width="8" style="798" customWidth="1"/>
    <col min="13476" max="13476" width="8.7109375" style="798"/>
    <col min="13477" max="13477" width="26" style="798" customWidth="1"/>
    <col min="13478" max="13478" width="8.140625" style="798" customWidth="1"/>
    <col min="13479" max="13479" width="8" style="798" customWidth="1"/>
    <col min="13480" max="13480" width="7.7109375" style="798" customWidth="1"/>
    <col min="13481" max="13481" width="0" style="798" hidden="1" customWidth="1"/>
    <col min="13482" max="13483" width="8" style="798" customWidth="1"/>
    <col min="13484" max="13484" width="8.140625" style="798" customWidth="1"/>
    <col min="13485" max="13485" width="8" style="798" customWidth="1"/>
    <col min="13486" max="13486" width="0" style="798" hidden="1" customWidth="1"/>
    <col min="13487" max="13487" width="26" style="798" customWidth="1"/>
    <col min="13488" max="13490" width="8" style="798" customWidth="1"/>
    <col min="13491" max="13491" width="15.7109375" style="798" bestFit="1" customWidth="1"/>
    <col min="13492" max="13492" width="8" style="798" customWidth="1"/>
    <col min="13493" max="13493" width="0" style="798" hidden="1" customWidth="1"/>
    <col min="13494" max="13494" width="8" style="798" customWidth="1"/>
    <col min="13495" max="13495" width="23.85546875" style="798" customWidth="1"/>
    <col min="13496" max="13501" width="8" style="798" customWidth="1"/>
    <col min="13502" max="13502" width="8.140625" style="798" customWidth="1"/>
    <col min="13503" max="13503" width="23.85546875" style="798" customWidth="1"/>
    <col min="13504" max="13504" width="8" style="798" customWidth="1"/>
    <col min="13505" max="13505" width="8.5703125" style="798" customWidth="1"/>
    <col min="13506" max="13506" width="8" style="798" customWidth="1"/>
    <col min="13507" max="13507" width="8.140625" style="798" customWidth="1"/>
    <col min="13508" max="13511" width="8" style="798" customWidth="1"/>
    <col min="13512" max="13512" width="23.85546875" style="798" customWidth="1"/>
    <col min="13513" max="13513" width="8" style="798" customWidth="1"/>
    <col min="13514" max="13514" width="8.5703125" style="798" customWidth="1"/>
    <col min="13515" max="13517" width="8" style="798" customWidth="1"/>
    <col min="13518" max="13518" width="8.7109375" style="798"/>
    <col min="13519" max="13519" width="8.42578125" style="798" customWidth="1"/>
    <col min="13520" max="13520" width="8" style="798" customWidth="1"/>
    <col min="13521" max="13521" width="8.5703125" style="798" customWidth="1"/>
    <col min="13522" max="13522" width="8" style="798" customWidth="1"/>
    <col min="13523" max="13523" width="23.85546875" style="798" customWidth="1"/>
    <col min="13524" max="13526" width="8" style="798" customWidth="1"/>
    <col min="13527" max="13527" width="0" style="798" hidden="1" customWidth="1"/>
    <col min="13528" max="13528" width="8" style="798" customWidth="1"/>
    <col min="13529" max="13529" width="8.140625" style="798" customWidth="1"/>
    <col min="13530" max="13530" width="23.85546875" style="798" customWidth="1"/>
    <col min="13531" max="13531" width="8.140625" style="798" customWidth="1"/>
    <col min="13532" max="13532" width="0" style="798" hidden="1" customWidth="1"/>
    <col min="13533" max="13533" width="8.140625" style="798" customWidth="1"/>
    <col min="13534" max="13534" width="8" style="798" customWidth="1"/>
    <col min="13535" max="13535" width="0" style="798" hidden="1" customWidth="1"/>
    <col min="13536" max="13536" width="8" style="798" customWidth="1"/>
    <col min="13537" max="13537" width="23.85546875" style="798" customWidth="1"/>
    <col min="13538" max="13538" width="8" style="798" bestFit="1" customWidth="1"/>
    <col min="13539" max="13539" width="11" style="798" bestFit="1" customWidth="1"/>
    <col min="13540" max="13540" width="15.7109375" style="798" bestFit="1" customWidth="1"/>
    <col min="13541" max="13541" width="8" style="798" customWidth="1"/>
    <col min="13542" max="13542" width="0" style="798" hidden="1" customWidth="1"/>
    <col min="13543" max="13544" width="9.7109375" style="798" customWidth="1"/>
    <col min="13545" max="13546" width="8.140625" style="798" customWidth="1"/>
    <col min="13547" max="13547" width="23.85546875" style="798" customWidth="1"/>
    <col min="13548" max="13549" width="8" style="798" customWidth="1"/>
    <col min="13550" max="13550" width="10.140625" style="798" customWidth="1"/>
    <col min="13551" max="13551" width="8" style="798" customWidth="1"/>
    <col min="13552" max="13552" width="0" style="798" hidden="1" customWidth="1"/>
    <col min="13553" max="13553" width="8" style="798" customWidth="1"/>
    <col min="13554" max="13554" width="12.7109375" style="798" customWidth="1"/>
    <col min="13555" max="13555" width="8.140625" style="798" customWidth="1"/>
    <col min="13556" max="13556" width="8" style="798" customWidth="1"/>
    <col min="13557" max="13557" width="30.140625" style="798" customWidth="1"/>
    <col min="13558" max="13560" width="8" style="798" customWidth="1"/>
    <col min="13561" max="13561" width="8.140625" style="798" customWidth="1"/>
    <col min="13562" max="13562" width="8" style="798" customWidth="1"/>
    <col min="13563" max="13563" width="8.7109375" style="798"/>
    <col min="13564" max="13564" width="27.7109375" style="798" customWidth="1"/>
    <col min="13565" max="13565" width="8.42578125" style="798" customWidth="1"/>
    <col min="13566" max="13567" width="8" style="798" customWidth="1"/>
    <col min="13568" max="13568" width="8.140625" style="798" customWidth="1"/>
    <col min="13569" max="13569" width="8" style="798" customWidth="1"/>
    <col min="13570" max="13570" width="0" style="798" hidden="1" customWidth="1"/>
    <col min="13571" max="13571" width="13.7109375" style="798" customWidth="1"/>
    <col min="13572" max="13722" width="8.7109375" style="798"/>
    <col min="13723" max="13723" width="4.7109375" style="798" customWidth="1"/>
    <col min="13724" max="13724" width="25.7109375" style="798" customWidth="1"/>
    <col min="13725" max="13725" width="0" style="798" hidden="1" customWidth="1"/>
    <col min="13726" max="13726" width="7.7109375" style="798" customWidth="1"/>
    <col min="13727" max="13727" width="8" style="798" customWidth="1"/>
    <col min="13728" max="13728" width="8.7109375" style="798"/>
    <col min="13729" max="13729" width="8" style="798" customWidth="1"/>
    <col min="13730" max="13730" width="0" style="798" hidden="1" customWidth="1"/>
    <col min="13731" max="13731" width="8" style="798" customWidth="1"/>
    <col min="13732" max="13732" width="8.7109375" style="798"/>
    <col min="13733" max="13733" width="26" style="798" customWidth="1"/>
    <col min="13734" max="13734" width="8.140625" style="798" customWidth="1"/>
    <col min="13735" max="13735" width="8" style="798" customWidth="1"/>
    <col min="13736" max="13736" width="7.7109375" style="798" customWidth="1"/>
    <col min="13737" max="13737" width="0" style="798" hidden="1" customWidth="1"/>
    <col min="13738" max="13739" width="8" style="798" customWidth="1"/>
    <col min="13740" max="13740" width="8.140625" style="798" customWidth="1"/>
    <col min="13741" max="13741" width="8" style="798" customWidth="1"/>
    <col min="13742" max="13742" width="0" style="798" hidden="1" customWidth="1"/>
    <col min="13743" max="13743" width="26" style="798" customWidth="1"/>
    <col min="13744" max="13746" width="8" style="798" customWidth="1"/>
    <col min="13747" max="13747" width="15.7109375" style="798" bestFit="1" customWidth="1"/>
    <col min="13748" max="13748" width="8" style="798" customWidth="1"/>
    <col min="13749" max="13749" width="0" style="798" hidden="1" customWidth="1"/>
    <col min="13750" max="13750" width="8" style="798" customWidth="1"/>
    <col min="13751" max="13751" width="23.85546875" style="798" customWidth="1"/>
    <col min="13752" max="13757" width="8" style="798" customWidth="1"/>
    <col min="13758" max="13758" width="8.140625" style="798" customWidth="1"/>
    <col min="13759" max="13759" width="23.85546875" style="798" customWidth="1"/>
    <col min="13760" max="13760" width="8" style="798" customWidth="1"/>
    <col min="13761" max="13761" width="8.5703125" style="798" customWidth="1"/>
    <col min="13762" max="13762" width="8" style="798" customWidth="1"/>
    <col min="13763" max="13763" width="8.140625" style="798" customWidth="1"/>
    <col min="13764" max="13767" width="8" style="798" customWidth="1"/>
    <col min="13768" max="13768" width="23.85546875" style="798" customWidth="1"/>
    <col min="13769" max="13769" width="8" style="798" customWidth="1"/>
    <col min="13770" max="13770" width="8.5703125" style="798" customWidth="1"/>
    <col min="13771" max="13773" width="8" style="798" customWidth="1"/>
    <col min="13774" max="13774" width="8.7109375" style="798"/>
    <col min="13775" max="13775" width="8.42578125" style="798" customWidth="1"/>
    <col min="13776" max="13776" width="8" style="798" customWidth="1"/>
    <col min="13777" max="13777" width="8.5703125" style="798" customWidth="1"/>
    <col min="13778" max="13778" width="8" style="798" customWidth="1"/>
    <col min="13779" max="13779" width="23.85546875" style="798" customWidth="1"/>
    <col min="13780" max="13782" width="8" style="798" customWidth="1"/>
    <col min="13783" max="13783" width="0" style="798" hidden="1" customWidth="1"/>
    <col min="13784" max="13784" width="8" style="798" customWidth="1"/>
    <col min="13785" max="13785" width="8.140625" style="798" customWidth="1"/>
    <col min="13786" max="13786" width="23.85546875" style="798" customWidth="1"/>
    <col min="13787" max="13787" width="8.140625" style="798" customWidth="1"/>
    <col min="13788" max="13788" width="0" style="798" hidden="1" customWidth="1"/>
    <col min="13789" max="13789" width="8.140625" style="798" customWidth="1"/>
    <col min="13790" max="13790" width="8" style="798" customWidth="1"/>
    <col min="13791" max="13791" width="0" style="798" hidden="1" customWidth="1"/>
    <col min="13792" max="13792" width="8" style="798" customWidth="1"/>
    <col min="13793" max="13793" width="23.85546875" style="798" customWidth="1"/>
    <col min="13794" max="13794" width="8" style="798" bestFit="1" customWidth="1"/>
    <col min="13795" max="13795" width="11" style="798" bestFit="1" customWidth="1"/>
    <col min="13796" max="13796" width="15.7109375" style="798" bestFit="1" customWidth="1"/>
    <col min="13797" max="13797" width="8" style="798" customWidth="1"/>
    <col min="13798" max="13798" width="0" style="798" hidden="1" customWidth="1"/>
    <col min="13799" max="13800" width="9.7109375" style="798" customWidth="1"/>
    <col min="13801" max="13802" width="8.140625" style="798" customWidth="1"/>
    <col min="13803" max="13803" width="23.85546875" style="798" customWidth="1"/>
    <col min="13804" max="13805" width="8" style="798" customWidth="1"/>
    <col min="13806" max="13806" width="10.140625" style="798" customWidth="1"/>
    <col min="13807" max="13807" width="8" style="798" customWidth="1"/>
    <col min="13808" max="13808" width="0" style="798" hidden="1" customWidth="1"/>
    <col min="13809" max="13809" width="8" style="798" customWidth="1"/>
    <col min="13810" max="13810" width="12.7109375" style="798" customWidth="1"/>
    <col min="13811" max="13811" width="8.140625" style="798" customWidth="1"/>
    <col min="13812" max="13812" width="8" style="798" customWidth="1"/>
    <col min="13813" max="13813" width="30.140625" style="798" customWidth="1"/>
    <col min="13814" max="13816" width="8" style="798" customWidth="1"/>
    <col min="13817" max="13817" width="8.140625" style="798" customWidth="1"/>
    <col min="13818" max="13818" width="8" style="798" customWidth="1"/>
    <col min="13819" max="13819" width="8.7109375" style="798"/>
    <col min="13820" max="13820" width="27.7109375" style="798" customWidth="1"/>
    <col min="13821" max="13821" width="8.42578125" style="798" customWidth="1"/>
    <col min="13822" max="13823" width="8" style="798" customWidth="1"/>
    <col min="13824" max="13824" width="8.140625" style="798" customWidth="1"/>
    <col min="13825" max="13825" width="8" style="798" customWidth="1"/>
    <col min="13826" max="13826" width="0" style="798" hidden="1" customWidth="1"/>
    <col min="13827" max="13827" width="13.7109375" style="798" customWidth="1"/>
    <col min="13828" max="13978" width="8.7109375" style="798"/>
    <col min="13979" max="13979" width="4.7109375" style="798" customWidth="1"/>
    <col min="13980" max="13980" width="25.7109375" style="798" customWidth="1"/>
    <col min="13981" max="13981" width="0" style="798" hidden="1" customWidth="1"/>
    <col min="13982" max="13982" width="7.7109375" style="798" customWidth="1"/>
    <col min="13983" max="13983" width="8" style="798" customWidth="1"/>
    <col min="13984" max="13984" width="8.7109375" style="798"/>
    <col min="13985" max="13985" width="8" style="798" customWidth="1"/>
    <col min="13986" max="13986" width="0" style="798" hidden="1" customWidth="1"/>
    <col min="13987" max="13987" width="8" style="798" customWidth="1"/>
    <col min="13988" max="13988" width="8.7109375" style="798"/>
    <col min="13989" max="13989" width="26" style="798" customWidth="1"/>
    <col min="13990" max="13990" width="8.140625" style="798" customWidth="1"/>
    <col min="13991" max="13991" width="8" style="798" customWidth="1"/>
    <col min="13992" max="13992" width="7.7109375" style="798" customWidth="1"/>
    <col min="13993" max="13993" width="0" style="798" hidden="1" customWidth="1"/>
    <col min="13994" max="13995" width="8" style="798" customWidth="1"/>
    <col min="13996" max="13996" width="8.140625" style="798" customWidth="1"/>
    <col min="13997" max="13997" width="8" style="798" customWidth="1"/>
    <col min="13998" max="13998" width="0" style="798" hidden="1" customWidth="1"/>
    <col min="13999" max="13999" width="26" style="798" customWidth="1"/>
    <col min="14000" max="14002" width="8" style="798" customWidth="1"/>
    <col min="14003" max="14003" width="15.7109375" style="798" bestFit="1" customWidth="1"/>
    <col min="14004" max="14004" width="8" style="798" customWidth="1"/>
    <col min="14005" max="14005" width="0" style="798" hidden="1" customWidth="1"/>
    <col min="14006" max="14006" width="8" style="798" customWidth="1"/>
    <col min="14007" max="14007" width="23.85546875" style="798" customWidth="1"/>
    <col min="14008" max="14013" width="8" style="798" customWidth="1"/>
    <col min="14014" max="14014" width="8.140625" style="798" customWidth="1"/>
    <col min="14015" max="14015" width="23.85546875" style="798" customWidth="1"/>
    <col min="14016" max="14016" width="8" style="798" customWidth="1"/>
    <col min="14017" max="14017" width="8.5703125" style="798" customWidth="1"/>
    <col min="14018" max="14018" width="8" style="798" customWidth="1"/>
    <col min="14019" max="14019" width="8.140625" style="798" customWidth="1"/>
    <col min="14020" max="14023" width="8" style="798" customWidth="1"/>
    <col min="14024" max="14024" width="23.85546875" style="798" customWidth="1"/>
    <col min="14025" max="14025" width="8" style="798" customWidth="1"/>
    <col min="14026" max="14026" width="8.5703125" style="798" customWidth="1"/>
    <col min="14027" max="14029" width="8" style="798" customWidth="1"/>
    <col min="14030" max="14030" width="8.7109375" style="798"/>
    <col min="14031" max="14031" width="8.42578125" style="798" customWidth="1"/>
    <col min="14032" max="14032" width="8" style="798" customWidth="1"/>
    <col min="14033" max="14033" width="8.5703125" style="798" customWidth="1"/>
    <col min="14034" max="14034" width="8" style="798" customWidth="1"/>
    <col min="14035" max="14035" width="23.85546875" style="798" customWidth="1"/>
    <col min="14036" max="14038" width="8" style="798" customWidth="1"/>
    <col min="14039" max="14039" width="0" style="798" hidden="1" customWidth="1"/>
    <col min="14040" max="14040" width="8" style="798" customWidth="1"/>
    <col min="14041" max="14041" width="8.140625" style="798" customWidth="1"/>
    <col min="14042" max="14042" width="23.85546875" style="798" customWidth="1"/>
    <col min="14043" max="14043" width="8.140625" style="798" customWidth="1"/>
    <col min="14044" max="14044" width="0" style="798" hidden="1" customWidth="1"/>
    <col min="14045" max="14045" width="8.140625" style="798" customWidth="1"/>
    <col min="14046" max="14046" width="8" style="798" customWidth="1"/>
    <col min="14047" max="14047" width="0" style="798" hidden="1" customWidth="1"/>
    <col min="14048" max="14048" width="8" style="798" customWidth="1"/>
    <col min="14049" max="14049" width="23.85546875" style="798" customWidth="1"/>
    <col min="14050" max="14050" width="8" style="798" bestFit="1" customWidth="1"/>
    <col min="14051" max="14051" width="11" style="798" bestFit="1" customWidth="1"/>
    <col min="14052" max="14052" width="15.7109375" style="798" bestFit="1" customWidth="1"/>
    <col min="14053" max="14053" width="8" style="798" customWidth="1"/>
    <col min="14054" max="14054" width="0" style="798" hidden="1" customWidth="1"/>
    <col min="14055" max="14056" width="9.7109375" style="798" customWidth="1"/>
    <col min="14057" max="14058" width="8.140625" style="798" customWidth="1"/>
    <col min="14059" max="14059" width="23.85546875" style="798" customWidth="1"/>
    <col min="14060" max="14061" width="8" style="798" customWidth="1"/>
    <col min="14062" max="14062" width="10.140625" style="798" customWidth="1"/>
    <col min="14063" max="14063" width="8" style="798" customWidth="1"/>
    <col min="14064" max="14064" width="0" style="798" hidden="1" customWidth="1"/>
    <col min="14065" max="14065" width="8" style="798" customWidth="1"/>
    <col min="14066" max="14066" width="12.7109375" style="798" customWidth="1"/>
    <col min="14067" max="14067" width="8.140625" style="798" customWidth="1"/>
    <col min="14068" max="14068" width="8" style="798" customWidth="1"/>
    <col min="14069" max="14069" width="30.140625" style="798" customWidth="1"/>
    <col min="14070" max="14072" width="8" style="798" customWidth="1"/>
    <col min="14073" max="14073" width="8.140625" style="798" customWidth="1"/>
    <col min="14074" max="14074" width="8" style="798" customWidth="1"/>
    <col min="14075" max="14075" width="8.7109375" style="798"/>
    <col min="14076" max="14076" width="27.7109375" style="798" customWidth="1"/>
    <col min="14077" max="14077" width="8.42578125" style="798" customWidth="1"/>
    <col min="14078" max="14079" width="8" style="798" customWidth="1"/>
    <col min="14080" max="14080" width="8.140625" style="798" customWidth="1"/>
    <col min="14081" max="14081" width="8" style="798" customWidth="1"/>
    <col min="14082" max="14082" width="0" style="798" hidden="1" customWidth="1"/>
    <col min="14083" max="14083" width="13.7109375" style="798" customWidth="1"/>
    <col min="14084" max="14234" width="8.7109375" style="798"/>
    <col min="14235" max="14235" width="4.7109375" style="798" customWidth="1"/>
    <col min="14236" max="14236" width="25.7109375" style="798" customWidth="1"/>
    <col min="14237" max="14237" width="0" style="798" hidden="1" customWidth="1"/>
    <col min="14238" max="14238" width="7.7109375" style="798" customWidth="1"/>
    <col min="14239" max="14239" width="8" style="798" customWidth="1"/>
    <col min="14240" max="14240" width="8.7109375" style="798"/>
    <col min="14241" max="14241" width="8" style="798" customWidth="1"/>
    <col min="14242" max="14242" width="0" style="798" hidden="1" customWidth="1"/>
    <col min="14243" max="14243" width="8" style="798" customWidth="1"/>
    <col min="14244" max="14244" width="8.7109375" style="798"/>
    <col min="14245" max="14245" width="26" style="798" customWidth="1"/>
    <col min="14246" max="14246" width="8.140625" style="798" customWidth="1"/>
    <col min="14247" max="14247" width="8" style="798" customWidth="1"/>
    <col min="14248" max="14248" width="7.7109375" style="798" customWidth="1"/>
    <col min="14249" max="14249" width="0" style="798" hidden="1" customWidth="1"/>
    <col min="14250" max="14251" width="8" style="798" customWidth="1"/>
    <col min="14252" max="14252" width="8.140625" style="798" customWidth="1"/>
    <col min="14253" max="14253" width="8" style="798" customWidth="1"/>
    <col min="14254" max="14254" width="0" style="798" hidden="1" customWidth="1"/>
    <col min="14255" max="14255" width="26" style="798" customWidth="1"/>
    <col min="14256" max="14258" width="8" style="798" customWidth="1"/>
    <col min="14259" max="14259" width="15.7109375" style="798" bestFit="1" customWidth="1"/>
    <col min="14260" max="14260" width="8" style="798" customWidth="1"/>
    <col min="14261" max="14261" width="0" style="798" hidden="1" customWidth="1"/>
    <col min="14262" max="14262" width="8" style="798" customWidth="1"/>
    <col min="14263" max="14263" width="23.85546875" style="798" customWidth="1"/>
    <col min="14264" max="14269" width="8" style="798" customWidth="1"/>
    <col min="14270" max="14270" width="8.140625" style="798" customWidth="1"/>
    <col min="14271" max="14271" width="23.85546875" style="798" customWidth="1"/>
    <col min="14272" max="14272" width="8" style="798" customWidth="1"/>
    <col min="14273" max="14273" width="8.5703125" style="798" customWidth="1"/>
    <col min="14274" max="14274" width="8" style="798" customWidth="1"/>
    <col min="14275" max="14275" width="8.140625" style="798" customWidth="1"/>
    <col min="14276" max="14279" width="8" style="798" customWidth="1"/>
    <col min="14280" max="14280" width="23.85546875" style="798" customWidth="1"/>
    <col min="14281" max="14281" width="8" style="798" customWidth="1"/>
    <col min="14282" max="14282" width="8.5703125" style="798" customWidth="1"/>
    <col min="14283" max="14285" width="8" style="798" customWidth="1"/>
    <col min="14286" max="14286" width="8.7109375" style="798"/>
    <col min="14287" max="14287" width="8.42578125" style="798" customWidth="1"/>
    <col min="14288" max="14288" width="8" style="798" customWidth="1"/>
    <col min="14289" max="14289" width="8.5703125" style="798" customWidth="1"/>
    <col min="14290" max="14290" width="8" style="798" customWidth="1"/>
    <col min="14291" max="14291" width="23.85546875" style="798" customWidth="1"/>
    <col min="14292" max="14294" width="8" style="798" customWidth="1"/>
    <col min="14295" max="14295" width="0" style="798" hidden="1" customWidth="1"/>
    <col min="14296" max="14296" width="8" style="798" customWidth="1"/>
    <col min="14297" max="14297" width="8.140625" style="798" customWidth="1"/>
    <col min="14298" max="14298" width="23.85546875" style="798" customWidth="1"/>
    <col min="14299" max="14299" width="8.140625" style="798" customWidth="1"/>
    <col min="14300" max="14300" width="0" style="798" hidden="1" customWidth="1"/>
    <col min="14301" max="14301" width="8.140625" style="798" customWidth="1"/>
    <col min="14302" max="14302" width="8" style="798" customWidth="1"/>
    <col min="14303" max="14303" width="0" style="798" hidden="1" customWidth="1"/>
    <col min="14304" max="14304" width="8" style="798" customWidth="1"/>
    <col min="14305" max="14305" width="23.85546875" style="798" customWidth="1"/>
    <col min="14306" max="14306" width="8" style="798" bestFit="1" customWidth="1"/>
    <col min="14307" max="14307" width="11" style="798" bestFit="1" customWidth="1"/>
    <col min="14308" max="14308" width="15.7109375" style="798" bestFit="1" customWidth="1"/>
    <col min="14309" max="14309" width="8" style="798" customWidth="1"/>
    <col min="14310" max="14310" width="0" style="798" hidden="1" customWidth="1"/>
    <col min="14311" max="14312" width="9.7109375" style="798" customWidth="1"/>
    <col min="14313" max="14314" width="8.140625" style="798" customWidth="1"/>
    <col min="14315" max="14315" width="23.85546875" style="798" customWidth="1"/>
    <col min="14316" max="14317" width="8" style="798" customWidth="1"/>
    <col min="14318" max="14318" width="10.140625" style="798" customWidth="1"/>
    <col min="14319" max="14319" width="8" style="798" customWidth="1"/>
    <col min="14320" max="14320" width="0" style="798" hidden="1" customWidth="1"/>
    <col min="14321" max="14321" width="8" style="798" customWidth="1"/>
    <col min="14322" max="14322" width="12.7109375" style="798" customWidth="1"/>
    <col min="14323" max="14323" width="8.140625" style="798" customWidth="1"/>
    <col min="14324" max="14324" width="8" style="798" customWidth="1"/>
    <col min="14325" max="14325" width="30.140625" style="798" customWidth="1"/>
    <col min="14326" max="14328" width="8" style="798" customWidth="1"/>
    <col min="14329" max="14329" width="8.140625" style="798" customWidth="1"/>
    <col min="14330" max="14330" width="8" style="798" customWidth="1"/>
    <col min="14331" max="14331" width="8.7109375" style="798"/>
    <col min="14332" max="14332" width="27.7109375" style="798" customWidth="1"/>
    <col min="14333" max="14333" width="8.42578125" style="798" customWidth="1"/>
    <col min="14334" max="14335" width="8" style="798" customWidth="1"/>
    <col min="14336" max="14336" width="8.140625" style="798" customWidth="1"/>
    <col min="14337" max="14337" width="8" style="798" customWidth="1"/>
    <col min="14338" max="14338" width="0" style="798" hidden="1" customWidth="1"/>
    <col min="14339" max="14339" width="13.7109375" style="798" customWidth="1"/>
    <col min="14340" max="14490" width="8.7109375" style="798"/>
    <col min="14491" max="14491" width="4.7109375" style="798" customWidth="1"/>
    <col min="14492" max="14492" width="25.7109375" style="798" customWidth="1"/>
    <col min="14493" max="14493" width="0" style="798" hidden="1" customWidth="1"/>
    <col min="14494" max="14494" width="7.7109375" style="798" customWidth="1"/>
    <col min="14495" max="14495" width="8" style="798" customWidth="1"/>
    <col min="14496" max="14496" width="8.7109375" style="798"/>
    <col min="14497" max="14497" width="8" style="798" customWidth="1"/>
    <col min="14498" max="14498" width="0" style="798" hidden="1" customWidth="1"/>
    <col min="14499" max="14499" width="8" style="798" customWidth="1"/>
    <col min="14500" max="14500" width="8.7109375" style="798"/>
    <col min="14501" max="14501" width="26" style="798" customWidth="1"/>
    <col min="14502" max="14502" width="8.140625" style="798" customWidth="1"/>
    <col min="14503" max="14503" width="8" style="798" customWidth="1"/>
    <col min="14504" max="14504" width="7.7109375" style="798" customWidth="1"/>
    <col min="14505" max="14505" width="0" style="798" hidden="1" customWidth="1"/>
    <col min="14506" max="14507" width="8" style="798" customWidth="1"/>
    <col min="14508" max="14508" width="8.140625" style="798" customWidth="1"/>
    <col min="14509" max="14509" width="8" style="798" customWidth="1"/>
    <col min="14510" max="14510" width="0" style="798" hidden="1" customWidth="1"/>
    <col min="14511" max="14511" width="26" style="798" customWidth="1"/>
    <col min="14512" max="14514" width="8" style="798" customWidth="1"/>
    <col min="14515" max="14515" width="15.7109375" style="798" bestFit="1" customWidth="1"/>
    <col min="14516" max="14516" width="8" style="798" customWidth="1"/>
    <col min="14517" max="14517" width="0" style="798" hidden="1" customWidth="1"/>
    <col min="14518" max="14518" width="8" style="798" customWidth="1"/>
    <col min="14519" max="14519" width="23.85546875" style="798" customWidth="1"/>
    <col min="14520" max="14525" width="8" style="798" customWidth="1"/>
    <col min="14526" max="14526" width="8.140625" style="798" customWidth="1"/>
    <col min="14527" max="14527" width="23.85546875" style="798" customWidth="1"/>
    <col min="14528" max="14528" width="8" style="798" customWidth="1"/>
    <col min="14529" max="14529" width="8.5703125" style="798" customWidth="1"/>
    <col min="14530" max="14530" width="8" style="798" customWidth="1"/>
    <col min="14531" max="14531" width="8.140625" style="798" customWidth="1"/>
    <col min="14532" max="14535" width="8" style="798" customWidth="1"/>
    <col min="14536" max="14536" width="23.85546875" style="798" customWidth="1"/>
    <col min="14537" max="14537" width="8" style="798" customWidth="1"/>
    <col min="14538" max="14538" width="8.5703125" style="798" customWidth="1"/>
    <col min="14539" max="14541" width="8" style="798" customWidth="1"/>
    <col min="14542" max="14542" width="8.7109375" style="798"/>
    <col min="14543" max="14543" width="8.42578125" style="798" customWidth="1"/>
    <col min="14544" max="14544" width="8" style="798" customWidth="1"/>
    <col min="14545" max="14545" width="8.5703125" style="798" customWidth="1"/>
    <col min="14546" max="14546" width="8" style="798" customWidth="1"/>
    <col min="14547" max="14547" width="23.85546875" style="798" customWidth="1"/>
    <col min="14548" max="14550" width="8" style="798" customWidth="1"/>
    <col min="14551" max="14551" width="0" style="798" hidden="1" customWidth="1"/>
    <col min="14552" max="14552" width="8" style="798" customWidth="1"/>
    <col min="14553" max="14553" width="8.140625" style="798" customWidth="1"/>
    <col min="14554" max="14554" width="23.85546875" style="798" customWidth="1"/>
    <col min="14555" max="14555" width="8.140625" style="798" customWidth="1"/>
    <col min="14556" max="14556" width="0" style="798" hidden="1" customWidth="1"/>
    <col min="14557" max="14557" width="8.140625" style="798" customWidth="1"/>
    <col min="14558" max="14558" width="8" style="798" customWidth="1"/>
    <col min="14559" max="14559" width="0" style="798" hidden="1" customWidth="1"/>
    <col min="14560" max="14560" width="8" style="798" customWidth="1"/>
    <col min="14561" max="14561" width="23.85546875" style="798" customWidth="1"/>
    <col min="14562" max="14562" width="8" style="798" bestFit="1" customWidth="1"/>
    <col min="14563" max="14563" width="11" style="798" bestFit="1" customWidth="1"/>
    <col min="14564" max="14564" width="15.7109375" style="798" bestFit="1" customWidth="1"/>
    <col min="14565" max="14565" width="8" style="798" customWidth="1"/>
    <col min="14566" max="14566" width="0" style="798" hidden="1" customWidth="1"/>
    <col min="14567" max="14568" width="9.7109375" style="798" customWidth="1"/>
    <col min="14569" max="14570" width="8.140625" style="798" customWidth="1"/>
    <col min="14571" max="14571" width="23.85546875" style="798" customWidth="1"/>
    <col min="14572" max="14573" width="8" style="798" customWidth="1"/>
    <col min="14574" max="14574" width="10.140625" style="798" customWidth="1"/>
    <col min="14575" max="14575" width="8" style="798" customWidth="1"/>
    <col min="14576" max="14576" width="0" style="798" hidden="1" customWidth="1"/>
    <col min="14577" max="14577" width="8" style="798" customWidth="1"/>
    <col min="14578" max="14578" width="12.7109375" style="798" customWidth="1"/>
    <col min="14579" max="14579" width="8.140625" style="798" customWidth="1"/>
    <col min="14580" max="14580" width="8" style="798" customWidth="1"/>
    <col min="14581" max="14581" width="30.140625" style="798" customWidth="1"/>
    <col min="14582" max="14584" width="8" style="798" customWidth="1"/>
    <col min="14585" max="14585" width="8.140625" style="798" customWidth="1"/>
    <col min="14586" max="14586" width="8" style="798" customWidth="1"/>
    <col min="14587" max="14587" width="8.7109375" style="798"/>
    <col min="14588" max="14588" width="27.7109375" style="798" customWidth="1"/>
    <col min="14589" max="14589" width="8.42578125" style="798" customWidth="1"/>
    <col min="14590" max="14591" width="8" style="798" customWidth="1"/>
    <col min="14592" max="14592" width="8.140625" style="798" customWidth="1"/>
    <col min="14593" max="14593" width="8" style="798" customWidth="1"/>
    <col min="14594" max="14594" width="0" style="798" hidden="1" customWidth="1"/>
    <col min="14595" max="14595" width="13.7109375" style="798" customWidth="1"/>
    <col min="14596" max="14746" width="8.7109375" style="798"/>
    <col min="14747" max="14747" width="4.7109375" style="798" customWidth="1"/>
    <col min="14748" max="14748" width="25.7109375" style="798" customWidth="1"/>
    <col min="14749" max="14749" width="0" style="798" hidden="1" customWidth="1"/>
    <col min="14750" max="14750" width="7.7109375" style="798" customWidth="1"/>
    <col min="14751" max="14751" width="8" style="798" customWidth="1"/>
    <col min="14752" max="14752" width="8.7109375" style="798"/>
    <col min="14753" max="14753" width="8" style="798" customWidth="1"/>
    <col min="14754" max="14754" width="0" style="798" hidden="1" customWidth="1"/>
    <col min="14755" max="14755" width="8" style="798" customWidth="1"/>
    <col min="14756" max="14756" width="8.7109375" style="798"/>
    <col min="14757" max="14757" width="26" style="798" customWidth="1"/>
    <col min="14758" max="14758" width="8.140625" style="798" customWidth="1"/>
    <col min="14759" max="14759" width="8" style="798" customWidth="1"/>
    <col min="14760" max="14760" width="7.7109375" style="798" customWidth="1"/>
    <col min="14761" max="14761" width="0" style="798" hidden="1" customWidth="1"/>
    <col min="14762" max="14763" width="8" style="798" customWidth="1"/>
    <col min="14764" max="14764" width="8.140625" style="798" customWidth="1"/>
    <col min="14765" max="14765" width="8" style="798" customWidth="1"/>
    <col min="14766" max="14766" width="0" style="798" hidden="1" customWidth="1"/>
    <col min="14767" max="14767" width="26" style="798" customWidth="1"/>
    <col min="14768" max="14770" width="8" style="798" customWidth="1"/>
    <col min="14771" max="14771" width="15.7109375" style="798" bestFit="1" customWidth="1"/>
    <col min="14772" max="14772" width="8" style="798" customWidth="1"/>
    <col min="14773" max="14773" width="0" style="798" hidden="1" customWidth="1"/>
    <col min="14774" max="14774" width="8" style="798" customWidth="1"/>
    <col min="14775" max="14775" width="23.85546875" style="798" customWidth="1"/>
    <col min="14776" max="14781" width="8" style="798" customWidth="1"/>
    <col min="14782" max="14782" width="8.140625" style="798" customWidth="1"/>
    <col min="14783" max="14783" width="23.85546875" style="798" customWidth="1"/>
    <col min="14784" max="14784" width="8" style="798" customWidth="1"/>
    <col min="14785" max="14785" width="8.5703125" style="798" customWidth="1"/>
    <col min="14786" max="14786" width="8" style="798" customWidth="1"/>
    <col min="14787" max="14787" width="8.140625" style="798" customWidth="1"/>
    <col min="14788" max="14791" width="8" style="798" customWidth="1"/>
    <col min="14792" max="14792" width="23.85546875" style="798" customWidth="1"/>
    <col min="14793" max="14793" width="8" style="798" customWidth="1"/>
    <col min="14794" max="14794" width="8.5703125" style="798" customWidth="1"/>
    <col min="14795" max="14797" width="8" style="798" customWidth="1"/>
    <col min="14798" max="14798" width="8.7109375" style="798"/>
    <col min="14799" max="14799" width="8.42578125" style="798" customWidth="1"/>
    <col min="14800" max="14800" width="8" style="798" customWidth="1"/>
    <col min="14801" max="14801" width="8.5703125" style="798" customWidth="1"/>
    <col min="14802" max="14802" width="8" style="798" customWidth="1"/>
    <col min="14803" max="14803" width="23.85546875" style="798" customWidth="1"/>
    <col min="14804" max="14806" width="8" style="798" customWidth="1"/>
    <col min="14807" max="14807" width="0" style="798" hidden="1" customWidth="1"/>
    <col min="14808" max="14808" width="8" style="798" customWidth="1"/>
    <col min="14809" max="14809" width="8.140625" style="798" customWidth="1"/>
    <col min="14810" max="14810" width="23.85546875" style="798" customWidth="1"/>
    <col min="14811" max="14811" width="8.140625" style="798" customWidth="1"/>
    <col min="14812" max="14812" width="0" style="798" hidden="1" customWidth="1"/>
    <col min="14813" max="14813" width="8.140625" style="798" customWidth="1"/>
    <col min="14814" max="14814" width="8" style="798" customWidth="1"/>
    <col min="14815" max="14815" width="0" style="798" hidden="1" customWidth="1"/>
    <col min="14816" max="14816" width="8" style="798" customWidth="1"/>
    <col min="14817" max="14817" width="23.85546875" style="798" customWidth="1"/>
    <col min="14818" max="14818" width="8" style="798" bestFit="1" customWidth="1"/>
    <col min="14819" max="14819" width="11" style="798" bestFit="1" customWidth="1"/>
    <col min="14820" max="14820" width="15.7109375" style="798" bestFit="1" customWidth="1"/>
    <col min="14821" max="14821" width="8" style="798" customWidth="1"/>
    <col min="14822" max="14822" width="0" style="798" hidden="1" customWidth="1"/>
    <col min="14823" max="14824" width="9.7109375" style="798" customWidth="1"/>
    <col min="14825" max="14826" width="8.140625" style="798" customWidth="1"/>
    <col min="14827" max="14827" width="23.85546875" style="798" customWidth="1"/>
    <col min="14828" max="14829" width="8" style="798" customWidth="1"/>
    <col min="14830" max="14830" width="10.140625" style="798" customWidth="1"/>
    <col min="14831" max="14831" width="8" style="798" customWidth="1"/>
    <col min="14832" max="14832" width="0" style="798" hidden="1" customWidth="1"/>
    <col min="14833" max="14833" width="8" style="798" customWidth="1"/>
    <col min="14834" max="14834" width="12.7109375" style="798" customWidth="1"/>
    <col min="14835" max="14835" width="8.140625" style="798" customWidth="1"/>
    <col min="14836" max="14836" width="8" style="798" customWidth="1"/>
    <col min="14837" max="14837" width="30.140625" style="798" customWidth="1"/>
    <col min="14838" max="14840" width="8" style="798" customWidth="1"/>
    <col min="14841" max="14841" width="8.140625" style="798" customWidth="1"/>
    <col min="14842" max="14842" width="8" style="798" customWidth="1"/>
    <col min="14843" max="14843" width="8.7109375" style="798"/>
    <col min="14844" max="14844" width="27.7109375" style="798" customWidth="1"/>
    <col min="14845" max="14845" width="8.42578125" style="798" customWidth="1"/>
    <col min="14846" max="14847" width="8" style="798" customWidth="1"/>
    <col min="14848" max="14848" width="8.140625" style="798" customWidth="1"/>
    <col min="14849" max="14849" width="8" style="798" customWidth="1"/>
    <col min="14850" max="14850" width="0" style="798" hidden="1" customWidth="1"/>
    <col min="14851" max="14851" width="13.7109375" style="798" customWidth="1"/>
    <col min="14852" max="15002" width="8.7109375" style="798"/>
    <col min="15003" max="15003" width="4.7109375" style="798" customWidth="1"/>
    <col min="15004" max="15004" width="25.7109375" style="798" customWidth="1"/>
    <col min="15005" max="15005" width="0" style="798" hidden="1" customWidth="1"/>
    <col min="15006" max="15006" width="7.7109375" style="798" customWidth="1"/>
    <col min="15007" max="15007" width="8" style="798" customWidth="1"/>
    <col min="15008" max="15008" width="8.7109375" style="798"/>
    <col min="15009" max="15009" width="8" style="798" customWidth="1"/>
    <col min="15010" max="15010" width="0" style="798" hidden="1" customWidth="1"/>
    <col min="15011" max="15011" width="8" style="798" customWidth="1"/>
    <col min="15012" max="15012" width="8.7109375" style="798"/>
    <col min="15013" max="15013" width="26" style="798" customWidth="1"/>
    <col min="15014" max="15014" width="8.140625" style="798" customWidth="1"/>
    <col min="15015" max="15015" width="8" style="798" customWidth="1"/>
    <col min="15016" max="15016" width="7.7109375" style="798" customWidth="1"/>
    <col min="15017" max="15017" width="0" style="798" hidden="1" customWidth="1"/>
    <col min="15018" max="15019" width="8" style="798" customWidth="1"/>
    <col min="15020" max="15020" width="8.140625" style="798" customWidth="1"/>
    <col min="15021" max="15021" width="8" style="798" customWidth="1"/>
    <col min="15022" max="15022" width="0" style="798" hidden="1" customWidth="1"/>
    <col min="15023" max="15023" width="26" style="798" customWidth="1"/>
    <col min="15024" max="15026" width="8" style="798" customWidth="1"/>
    <col min="15027" max="15027" width="15.7109375" style="798" bestFit="1" customWidth="1"/>
    <col min="15028" max="15028" width="8" style="798" customWidth="1"/>
    <col min="15029" max="15029" width="0" style="798" hidden="1" customWidth="1"/>
    <col min="15030" max="15030" width="8" style="798" customWidth="1"/>
    <col min="15031" max="15031" width="23.85546875" style="798" customWidth="1"/>
    <col min="15032" max="15037" width="8" style="798" customWidth="1"/>
    <col min="15038" max="15038" width="8.140625" style="798" customWidth="1"/>
    <col min="15039" max="15039" width="23.85546875" style="798" customWidth="1"/>
    <col min="15040" max="15040" width="8" style="798" customWidth="1"/>
    <col min="15041" max="15041" width="8.5703125" style="798" customWidth="1"/>
    <col min="15042" max="15042" width="8" style="798" customWidth="1"/>
    <col min="15043" max="15043" width="8.140625" style="798" customWidth="1"/>
    <col min="15044" max="15047" width="8" style="798" customWidth="1"/>
    <col min="15048" max="15048" width="23.85546875" style="798" customWidth="1"/>
    <col min="15049" max="15049" width="8" style="798" customWidth="1"/>
    <col min="15050" max="15050" width="8.5703125" style="798" customWidth="1"/>
    <col min="15051" max="15053" width="8" style="798" customWidth="1"/>
    <col min="15054" max="15054" width="8.7109375" style="798"/>
    <col min="15055" max="15055" width="8.42578125" style="798" customWidth="1"/>
    <col min="15056" max="15056" width="8" style="798" customWidth="1"/>
    <col min="15057" max="15057" width="8.5703125" style="798" customWidth="1"/>
    <col min="15058" max="15058" width="8" style="798" customWidth="1"/>
    <col min="15059" max="15059" width="23.85546875" style="798" customWidth="1"/>
    <col min="15060" max="15062" width="8" style="798" customWidth="1"/>
    <col min="15063" max="15063" width="0" style="798" hidden="1" customWidth="1"/>
    <col min="15064" max="15064" width="8" style="798" customWidth="1"/>
    <col min="15065" max="15065" width="8.140625" style="798" customWidth="1"/>
    <col min="15066" max="15066" width="23.85546875" style="798" customWidth="1"/>
    <col min="15067" max="15067" width="8.140625" style="798" customWidth="1"/>
    <col min="15068" max="15068" width="0" style="798" hidden="1" customWidth="1"/>
    <col min="15069" max="15069" width="8.140625" style="798" customWidth="1"/>
    <col min="15070" max="15070" width="8" style="798" customWidth="1"/>
    <col min="15071" max="15071" width="0" style="798" hidden="1" customWidth="1"/>
    <col min="15072" max="15072" width="8" style="798" customWidth="1"/>
    <col min="15073" max="15073" width="23.85546875" style="798" customWidth="1"/>
    <col min="15074" max="15074" width="8" style="798" bestFit="1" customWidth="1"/>
    <col min="15075" max="15075" width="11" style="798" bestFit="1" customWidth="1"/>
    <col min="15076" max="15076" width="15.7109375" style="798" bestFit="1" customWidth="1"/>
    <col min="15077" max="15077" width="8" style="798" customWidth="1"/>
    <col min="15078" max="15078" width="0" style="798" hidden="1" customWidth="1"/>
    <col min="15079" max="15080" width="9.7109375" style="798" customWidth="1"/>
    <col min="15081" max="15082" width="8.140625" style="798" customWidth="1"/>
    <col min="15083" max="15083" width="23.85546875" style="798" customWidth="1"/>
    <col min="15084" max="15085" width="8" style="798" customWidth="1"/>
    <col min="15086" max="15086" width="10.140625" style="798" customWidth="1"/>
    <col min="15087" max="15087" width="8" style="798" customWidth="1"/>
    <col min="15088" max="15088" width="0" style="798" hidden="1" customWidth="1"/>
    <col min="15089" max="15089" width="8" style="798" customWidth="1"/>
    <col min="15090" max="15090" width="12.7109375" style="798" customWidth="1"/>
    <col min="15091" max="15091" width="8.140625" style="798" customWidth="1"/>
    <col min="15092" max="15092" width="8" style="798" customWidth="1"/>
    <col min="15093" max="15093" width="30.140625" style="798" customWidth="1"/>
    <col min="15094" max="15096" width="8" style="798" customWidth="1"/>
    <col min="15097" max="15097" width="8.140625" style="798" customWidth="1"/>
    <col min="15098" max="15098" width="8" style="798" customWidth="1"/>
    <col min="15099" max="15099" width="8.7109375" style="798"/>
    <col min="15100" max="15100" width="27.7109375" style="798" customWidth="1"/>
    <col min="15101" max="15101" width="8.42578125" style="798" customWidth="1"/>
    <col min="15102" max="15103" width="8" style="798" customWidth="1"/>
    <col min="15104" max="15104" width="8.140625" style="798" customWidth="1"/>
    <col min="15105" max="15105" width="8" style="798" customWidth="1"/>
    <col min="15106" max="15106" width="0" style="798" hidden="1" customWidth="1"/>
    <col min="15107" max="15107" width="13.7109375" style="798" customWidth="1"/>
    <col min="15108" max="15258" width="8.7109375" style="798"/>
    <col min="15259" max="15259" width="4.7109375" style="798" customWidth="1"/>
    <col min="15260" max="15260" width="25.7109375" style="798" customWidth="1"/>
    <col min="15261" max="15261" width="0" style="798" hidden="1" customWidth="1"/>
    <col min="15262" max="15262" width="7.7109375" style="798" customWidth="1"/>
    <col min="15263" max="15263" width="8" style="798" customWidth="1"/>
    <col min="15264" max="15264" width="8.7109375" style="798"/>
    <col min="15265" max="15265" width="8" style="798" customWidth="1"/>
    <col min="15266" max="15266" width="0" style="798" hidden="1" customWidth="1"/>
    <col min="15267" max="15267" width="8" style="798" customWidth="1"/>
    <col min="15268" max="15268" width="8.7109375" style="798"/>
    <col min="15269" max="15269" width="26" style="798" customWidth="1"/>
    <col min="15270" max="15270" width="8.140625" style="798" customWidth="1"/>
    <col min="15271" max="15271" width="8" style="798" customWidth="1"/>
    <col min="15272" max="15272" width="7.7109375" style="798" customWidth="1"/>
    <col min="15273" max="15273" width="0" style="798" hidden="1" customWidth="1"/>
    <col min="15274" max="15275" width="8" style="798" customWidth="1"/>
    <col min="15276" max="15276" width="8.140625" style="798" customWidth="1"/>
    <col min="15277" max="15277" width="8" style="798" customWidth="1"/>
    <col min="15278" max="15278" width="0" style="798" hidden="1" customWidth="1"/>
    <col min="15279" max="15279" width="26" style="798" customWidth="1"/>
    <col min="15280" max="15282" width="8" style="798" customWidth="1"/>
    <col min="15283" max="15283" width="15.7109375" style="798" bestFit="1" customWidth="1"/>
    <col min="15284" max="15284" width="8" style="798" customWidth="1"/>
    <col min="15285" max="15285" width="0" style="798" hidden="1" customWidth="1"/>
    <col min="15286" max="15286" width="8" style="798" customWidth="1"/>
    <col min="15287" max="15287" width="23.85546875" style="798" customWidth="1"/>
    <col min="15288" max="15293" width="8" style="798" customWidth="1"/>
    <col min="15294" max="15294" width="8.140625" style="798" customWidth="1"/>
    <col min="15295" max="15295" width="23.85546875" style="798" customWidth="1"/>
    <col min="15296" max="15296" width="8" style="798" customWidth="1"/>
    <col min="15297" max="15297" width="8.5703125" style="798" customWidth="1"/>
    <col min="15298" max="15298" width="8" style="798" customWidth="1"/>
    <col min="15299" max="15299" width="8.140625" style="798" customWidth="1"/>
    <col min="15300" max="15303" width="8" style="798" customWidth="1"/>
    <col min="15304" max="15304" width="23.85546875" style="798" customWidth="1"/>
    <col min="15305" max="15305" width="8" style="798" customWidth="1"/>
    <col min="15306" max="15306" width="8.5703125" style="798" customWidth="1"/>
    <col min="15307" max="15309" width="8" style="798" customWidth="1"/>
    <col min="15310" max="15310" width="8.7109375" style="798"/>
    <col min="15311" max="15311" width="8.42578125" style="798" customWidth="1"/>
    <col min="15312" max="15312" width="8" style="798" customWidth="1"/>
    <col min="15313" max="15313" width="8.5703125" style="798" customWidth="1"/>
    <col min="15314" max="15314" width="8" style="798" customWidth="1"/>
    <col min="15315" max="15315" width="23.85546875" style="798" customWidth="1"/>
    <col min="15316" max="15318" width="8" style="798" customWidth="1"/>
    <col min="15319" max="15319" width="0" style="798" hidden="1" customWidth="1"/>
    <col min="15320" max="15320" width="8" style="798" customWidth="1"/>
    <col min="15321" max="15321" width="8.140625" style="798" customWidth="1"/>
    <col min="15322" max="15322" width="23.85546875" style="798" customWidth="1"/>
    <col min="15323" max="15323" width="8.140625" style="798" customWidth="1"/>
    <col min="15324" max="15324" width="0" style="798" hidden="1" customWidth="1"/>
    <col min="15325" max="15325" width="8.140625" style="798" customWidth="1"/>
    <col min="15326" max="15326" width="8" style="798" customWidth="1"/>
    <col min="15327" max="15327" width="0" style="798" hidden="1" customWidth="1"/>
    <col min="15328" max="15328" width="8" style="798" customWidth="1"/>
    <col min="15329" max="15329" width="23.85546875" style="798" customWidth="1"/>
    <col min="15330" max="15330" width="8" style="798" bestFit="1" customWidth="1"/>
    <col min="15331" max="15331" width="11" style="798" bestFit="1" customWidth="1"/>
    <col min="15332" max="15332" width="15.7109375" style="798" bestFit="1" customWidth="1"/>
    <col min="15333" max="15333" width="8" style="798" customWidth="1"/>
    <col min="15334" max="15334" width="0" style="798" hidden="1" customWidth="1"/>
    <col min="15335" max="15336" width="9.7109375" style="798" customWidth="1"/>
    <col min="15337" max="15338" width="8.140625" style="798" customWidth="1"/>
    <col min="15339" max="15339" width="23.85546875" style="798" customWidth="1"/>
    <col min="15340" max="15341" width="8" style="798" customWidth="1"/>
    <col min="15342" max="15342" width="10.140625" style="798" customWidth="1"/>
    <col min="15343" max="15343" width="8" style="798" customWidth="1"/>
    <col min="15344" max="15344" width="0" style="798" hidden="1" customWidth="1"/>
    <col min="15345" max="15345" width="8" style="798" customWidth="1"/>
    <col min="15346" max="15346" width="12.7109375" style="798" customWidth="1"/>
    <col min="15347" max="15347" width="8.140625" style="798" customWidth="1"/>
    <col min="15348" max="15348" width="8" style="798" customWidth="1"/>
    <col min="15349" max="15349" width="30.140625" style="798" customWidth="1"/>
    <col min="15350" max="15352" width="8" style="798" customWidth="1"/>
    <col min="15353" max="15353" width="8.140625" style="798" customWidth="1"/>
    <col min="15354" max="15354" width="8" style="798" customWidth="1"/>
    <col min="15355" max="15355" width="8.7109375" style="798"/>
    <col min="15356" max="15356" width="27.7109375" style="798" customWidth="1"/>
    <col min="15357" max="15357" width="8.42578125" style="798" customWidth="1"/>
    <col min="15358" max="15359" width="8" style="798" customWidth="1"/>
    <col min="15360" max="15360" width="8.140625" style="798" customWidth="1"/>
    <col min="15361" max="15361" width="8" style="798" customWidth="1"/>
    <col min="15362" max="15362" width="0" style="798" hidden="1" customWidth="1"/>
    <col min="15363" max="15363" width="13.7109375" style="798" customWidth="1"/>
    <col min="15364" max="15514" width="8.7109375" style="798"/>
    <col min="15515" max="15515" width="4.7109375" style="798" customWidth="1"/>
    <col min="15516" max="15516" width="25.7109375" style="798" customWidth="1"/>
    <col min="15517" max="15517" width="0" style="798" hidden="1" customWidth="1"/>
    <col min="15518" max="15518" width="7.7109375" style="798" customWidth="1"/>
    <col min="15519" max="15519" width="8" style="798" customWidth="1"/>
    <col min="15520" max="15520" width="8.7109375" style="798"/>
    <col min="15521" max="15521" width="8" style="798" customWidth="1"/>
    <col min="15522" max="15522" width="0" style="798" hidden="1" customWidth="1"/>
    <col min="15523" max="15523" width="8" style="798" customWidth="1"/>
    <col min="15524" max="15524" width="8.7109375" style="798"/>
    <col min="15525" max="15525" width="26" style="798" customWidth="1"/>
    <col min="15526" max="15526" width="8.140625" style="798" customWidth="1"/>
    <col min="15527" max="15527" width="8" style="798" customWidth="1"/>
    <col min="15528" max="15528" width="7.7109375" style="798" customWidth="1"/>
    <col min="15529" max="15529" width="0" style="798" hidden="1" customWidth="1"/>
    <col min="15530" max="15531" width="8" style="798" customWidth="1"/>
    <col min="15532" max="15532" width="8.140625" style="798" customWidth="1"/>
    <col min="15533" max="15533" width="8" style="798" customWidth="1"/>
    <col min="15534" max="15534" width="0" style="798" hidden="1" customWidth="1"/>
    <col min="15535" max="15535" width="26" style="798" customWidth="1"/>
    <col min="15536" max="15538" width="8" style="798" customWidth="1"/>
    <col min="15539" max="15539" width="15.7109375" style="798" bestFit="1" customWidth="1"/>
    <col min="15540" max="15540" width="8" style="798" customWidth="1"/>
    <col min="15541" max="15541" width="0" style="798" hidden="1" customWidth="1"/>
    <col min="15542" max="15542" width="8" style="798" customWidth="1"/>
    <col min="15543" max="15543" width="23.85546875" style="798" customWidth="1"/>
    <col min="15544" max="15549" width="8" style="798" customWidth="1"/>
    <col min="15550" max="15550" width="8.140625" style="798" customWidth="1"/>
    <col min="15551" max="15551" width="23.85546875" style="798" customWidth="1"/>
    <col min="15552" max="15552" width="8" style="798" customWidth="1"/>
    <col min="15553" max="15553" width="8.5703125" style="798" customWidth="1"/>
    <col min="15554" max="15554" width="8" style="798" customWidth="1"/>
    <col min="15555" max="15555" width="8.140625" style="798" customWidth="1"/>
    <col min="15556" max="15559" width="8" style="798" customWidth="1"/>
    <col min="15560" max="15560" width="23.85546875" style="798" customWidth="1"/>
    <col min="15561" max="15561" width="8" style="798" customWidth="1"/>
    <col min="15562" max="15562" width="8.5703125" style="798" customWidth="1"/>
    <col min="15563" max="15565" width="8" style="798" customWidth="1"/>
    <col min="15566" max="15566" width="8.7109375" style="798"/>
    <col min="15567" max="15567" width="8.42578125" style="798" customWidth="1"/>
    <col min="15568" max="15568" width="8" style="798" customWidth="1"/>
    <col min="15569" max="15569" width="8.5703125" style="798" customWidth="1"/>
    <col min="15570" max="15570" width="8" style="798" customWidth="1"/>
    <col min="15571" max="15571" width="23.85546875" style="798" customWidth="1"/>
    <col min="15572" max="15574" width="8" style="798" customWidth="1"/>
    <col min="15575" max="15575" width="0" style="798" hidden="1" customWidth="1"/>
    <col min="15576" max="15576" width="8" style="798" customWidth="1"/>
    <col min="15577" max="15577" width="8.140625" style="798" customWidth="1"/>
    <col min="15578" max="15578" width="23.85546875" style="798" customWidth="1"/>
    <col min="15579" max="15579" width="8.140625" style="798" customWidth="1"/>
    <col min="15580" max="15580" width="0" style="798" hidden="1" customWidth="1"/>
    <col min="15581" max="15581" width="8.140625" style="798" customWidth="1"/>
    <col min="15582" max="15582" width="8" style="798" customWidth="1"/>
    <col min="15583" max="15583" width="0" style="798" hidden="1" customWidth="1"/>
    <col min="15584" max="15584" width="8" style="798" customWidth="1"/>
    <col min="15585" max="15585" width="23.85546875" style="798" customWidth="1"/>
    <col min="15586" max="15586" width="8" style="798" bestFit="1" customWidth="1"/>
    <col min="15587" max="15587" width="11" style="798" bestFit="1" customWidth="1"/>
    <col min="15588" max="15588" width="15.7109375" style="798" bestFit="1" customWidth="1"/>
    <col min="15589" max="15589" width="8" style="798" customWidth="1"/>
    <col min="15590" max="15590" width="0" style="798" hidden="1" customWidth="1"/>
    <col min="15591" max="15592" width="9.7109375" style="798" customWidth="1"/>
    <col min="15593" max="15594" width="8.140625" style="798" customWidth="1"/>
    <col min="15595" max="15595" width="23.85546875" style="798" customWidth="1"/>
    <col min="15596" max="15597" width="8" style="798" customWidth="1"/>
    <col min="15598" max="15598" width="10.140625" style="798" customWidth="1"/>
    <col min="15599" max="15599" width="8" style="798" customWidth="1"/>
    <col min="15600" max="15600" width="0" style="798" hidden="1" customWidth="1"/>
    <col min="15601" max="15601" width="8" style="798" customWidth="1"/>
    <col min="15602" max="15602" width="12.7109375" style="798" customWidth="1"/>
    <col min="15603" max="15603" width="8.140625" style="798" customWidth="1"/>
    <col min="15604" max="15604" width="8" style="798" customWidth="1"/>
    <col min="15605" max="15605" width="30.140625" style="798" customWidth="1"/>
    <col min="15606" max="15608" width="8" style="798" customWidth="1"/>
    <col min="15609" max="15609" width="8.140625" style="798" customWidth="1"/>
    <col min="15610" max="15610" width="8" style="798" customWidth="1"/>
    <col min="15611" max="15611" width="8.7109375" style="798"/>
    <col min="15612" max="15612" width="27.7109375" style="798" customWidth="1"/>
    <col min="15613" max="15613" width="8.42578125" style="798" customWidth="1"/>
    <col min="15614" max="15615" width="8" style="798" customWidth="1"/>
    <col min="15616" max="15616" width="8.140625" style="798" customWidth="1"/>
    <col min="15617" max="15617" width="8" style="798" customWidth="1"/>
    <col min="15618" max="15618" width="0" style="798" hidden="1" customWidth="1"/>
    <col min="15619" max="15619" width="13.7109375" style="798" customWidth="1"/>
    <col min="15620" max="15770" width="8.7109375" style="798"/>
    <col min="15771" max="15771" width="4.7109375" style="798" customWidth="1"/>
    <col min="15772" max="15772" width="25.7109375" style="798" customWidth="1"/>
    <col min="15773" max="15773" width="0" style="798" hidden="1" customWidth="1"/>
    <col min="15774" max="15774" width="7.7109375" style="798" customWidth="1"/>
    <col min="15775" max="15775" width="8" style="798" customWidth="1"/>
    <col min="15776" max="15776" width="8.7109375" style="798"/>
    <col min="15777" max="15777" width="8" style="798" customWidth="1"/>
    <col min="15778" max="15778" width="0" style="798" hidden="1" customWidth="1"/>
    <col min="15779" max="15779" width="8" style="798" customWidth="1"/>
    <col min="15780" max="15780" width="8.7109375" style="798"/>
    <col min="15781" max="15781" width="26" style="798" customWidth="1"/>
    <col min="15782" max="15782" width="8.140625" style="798" customWidth="1"/>
    <col min="15783" max="15783" width="8" style="798" customWidth="1"/>
    <col min="15784" max="15784" width="7.7109375" style="798" customWidth="1"/>
    <col min="15785" max="15785" width="0" style="798" hidden="1" customWidth="1"/>
    <col min="15786" max="15787" width="8" style="798" customWidth="1"/>
    <col min="15788" max="15788" width="8.140625" style="798" customWidth="1"/>
    <col min="15789" max="15789" width="8" style="798" customWidth="1"/>
    <col min="15790" max="15790" width="0" style="798" hidden="1" customWidth="1"/>
    <col min="15791" max="15791" width="26" style="798" customWidth="1"/>
    <col min="15792" max="15794" width="8" style="798" customWidth="1"/>
    <col min="15795" max="15795" width="15.7109375" style="798" bestFit="1" customWidth="1"/>
    <col min="15796" max="15796" width="8" style="798" customWidth="1"/>
    <col min="15797" max="15797" width="0" style="798" hidden="1" customWidth="1"/>
    <col min="15798" max="15798" width="8" style="798" customWidth="1"/>
    <col min="15799" max="15799" width="23.85546875" style="798" customWidth="1"/>
    <col min="15800" max="15805" width="8" style="798" customWidth="1"/>
    <col min="15806" max="15806" width="8.140625" style="798" customWidth="1"/>
    <col min="15807" max="15807" width="23.85546875" style="798" customWidth="1"/>
    <col min="15808" max="15808" width="8" style="798" customWidth="1"/>
    <col min="15809" max="15809" width="8.5703125" style="798" customWidth="1"/>
    <col min="15810" max="15810" width="8" style="798" customWidth="1"/>
    <col min="15811" max="15811" width="8.140625" style="798" customWidth="1"/>
    <col min="15812" max="15815" width="8" style="798" customWidth="1"/>
    <col min="15816" max="15816" width="23.85546875" style="798" customWidth="1"/>
    <col min="15817" max="15817" width="8" style="798" customWidth="1"/>
    <col min="15818" max="15818" width="8.5703125" style="798" customWidth="1"/>
    <col min="15819" max="15821" width="8" style="798" customWidth="1"/>
    <col min="15822" max="15822" width="8.7109375" style="798"/>
    <col min="15823" max="15823" width="8.42578125" style="798" customWidth="1"/>
    <col min="15824" max="15824" width="8" style="798" customWidth="1"/>
    <col min="15825" max="15825" width="8.5703125" style="798" customWidth="1"/>
    <col min="15826" max="15826" width="8" style="798" customWidth="1"/>
    <col min="15827" max="15827" width="23.85546875" style="798" customWidth="1"/>
    <col min="15828" max="15830" width="8" style="798" customWidth="1"/>
    <col min="15831" max="15831" width="0" style="798" hidden="1" customWidth="1"/>
    <col min="15832" max="15832" width="8" style="798" customWidth="1"/>
    <col min="15833" max="15833" width="8.140625" style="798" customWidth="1"/>
    <col min="15834" max="15834" width="23.85546875" style="798" customWidth="1"/>
    <col min="15835" max="15835" width="8.140625" style="798" customWidth="1"/>
    <col min="15836" max="15836" width="0" style="798" hidden="1" customWidth="1"/>
    <col min="15837" max="15837" width="8.140625" style="798" customWidth="1"/>
    <col min="15838" max="15838" width="8" style="798" customWidth="1"/>
    <col min="15839" max="15839" width="0" style="798" hidden="1" customWidth="1"/>
    <col min="15840" max="15840" width="8" style="798" customWidth="1"/>
    <col min="15841" max="15841" width="23.85546875" style="798" customWidth="1"/>
    <col min="15842" max="15842" width="8" style="798" bestFit="1" customWidth="1"/>
    <col min="15843" max="15843" width="11" style="798" bestFit="1" customWidth="1"/>
    <col min="15844" max="15844" width="15.7109375" style="798" bestFit="1" customWidth="1"/>
    <col min="15845" max="15845" width="8" style="798" customWidth="1"/>
    <col min="15846" max="15846" width="0" style="798" hidden="1" customWidth="1"/>
    <col min="15847" max="15848" width="9.7109375" style="798" customWidth="1"/>
    <col min="15849" max="15850" width="8.140625" style="798" customWidth="1"/>
    <col min="15851" max="15851" width="23.85546875" style="798" customWidth="1"/>
    <col min="15852" max="15853" width="8" style="798" customWidth="1"/>
    <col min="15854" max="15854" width="10.140625" style="798" customWidth="1"/>
    <col min="15855" max="15855" width="8" style="798" customWidth="1"/>
    <col min="15856" max="15856" width="0" style="798" hidden="1" customWidth="1"/>
    <col min="15857" max="15857" width="8" style="798" customWidth="1"/>
    <col min="15858" max="15858" width="12.7109375" style="798" customWidth="1"/>
    <col min="15859" max="15859" width="8.140625" style="798" customWidth="1"/>
    <col min="15860" max="15860" width="8" style="798" customWidth="1"/>
    <col min="15861" max="15861" width="30.140625" style="798" customWidth="1"/>
    <col min="15862" max="15864" width="8" style="798" customWidth="1"/>
    <col min="15865" max="15865" width="8.140625" style="798" customWidth="1"/>
    <col min="15866" max="15866" width="8" style="798" customWidth="1"/>
    <col min="15867" max="15867" width="8.7109375" style="798"/>
    <col min="15868" max="15868" width="27.7109375" style="798" customWidth="1"/>
    <col min="15869" max="15869" width="8.42578125" style="798" customWidth="1"/>
    <col min="15870" max="15871" width="8" style="798" customWidth="1"/>
    <col min="15872" max="15872" width="8.140625" style="798" customWidth="1"/>
    <col min="15873" max="15873" width="8" style="798" customWidth="1"/>
    <col min="15874" max="15874" width="0" style="798" hidden="1" customWidth="1"/>
    <col min="15875" max="15875" width="13.7109375" style="798" customWidth="1"/>
    <col min="15876" max="16026" width="8.7109375" style="798"/>
    <col min="16027" max="16027" width="4.7109375" style="798" customWidth="1"/>
    <col min="16028" max="16028" width="25.7109375" style="798" customWidth="1"/>
    <col min="16029" max="16029" width="0" style="798" hidden="1" customWidth="1"/>
    <col min="16030" max="16030" width="7.7109375" style="798" customWidth="1"/>
    <col min="16031" max="16031" width="8" style="798" customWidth="1"/>
    <col min="16032" max="16032" width="8.7109375" style="798"/>
    <col min="16033" max="16033" width="8" style="798" customWidth="1"/>
    <col min="16034" max="16034" width="0" style="798" hidden="1" customWidth="1"/>
    <col min="16035" max="16035" width="8" style="798" customWidth="1"/>
    <col min="16036" max="16036" width="8.7109375" style="798"/>
    <col min="16037" max="16037" width="26" style="798" customWidth="1"/>
    <col min="16038" max="16038" width="8.140625" style="798" customWidth="1"/>
    <col min="16039" max="16039" width="8" style="798" customWidth="1"/>
    <col min="16040" max="16040" width="7.7109375" style="798" customWidth="1"/>
    <col min="16041" max="16041" width="0" style="798" hidden="1" customWidth="1"/>
    <col min="16042" max="16043" width="8" style="798" customWidth="1"/>
    <col min="16044" max="16044" width="8.140625" style="798" customWidth="1"/>
    <col min="16045" max="16045" width="8" style="798" customWidth="1"/>
    <col min="16046" max="16046" width="0" style="798" hidden="1" customWidth="1"/>
    <col min="16047" max="16047" width="26" style="798" customWidth="1"/>
    <col min="16048" max="16050" width="8" style="798" customWidth="1"/>
    <col min="16051" max="16051" width="15.7109375" style="798" bestFit="1" customWidth="1"/>
    <col min="16052" max="16052" width="8" style="798" customWidth="1"/>
    <col min="16053" max="16053" width="0" style="798" hidden="1" customWidth="1"/>
    <col min="16054" max="16054" width="8" style="798" customWidth="1"/>
    <col min="16055" max="16055" width="23.85546875" style="798" customWidth="1"/>
    <col min="16056" max="16061" width="8" style="798" customWidth="1"/>
    <col min="16062" max="16062" width="8.140625" style="798" customWidth="1"/>
    <col min="16063" max="16063" width="23.85546875" style="798" customWidth="1"/>
    <col min="16064" max="16064" width="8" style="798" customWidth="1"/>
    <col min="16065" max="16065" width="8.5703125" style="798" customWidth="1"/>
    <col min="16066" max="16066" width="8" style="798" customWidth="1"/>
    <col min="16067" max="16067" width="8.140625" style="798" customWidth="1"/>
    <col min="16068" max="16071" width="8" style="798" customWidth="1"/>
    <col min="16072" max="16072" width="23.85546875" style="798" customWidth="1"/>
    <col min="16073" max="16073" width="8" style="798" customWidth="1"/>
    <col min="16074" max="16074" width="8.5703125" style="798" customWidth="1"/>
    <col min="16075" max="16077" width="8" style="798" customWidth="1"/>
    <col min="16078" max="16078" width="8.7109375" style="798"/>
    <col min="16079" max="16079" width="8.42578125" style="798" customWidth="1"/>
    <col min="16080" max="16080" width="8" style="798" customWidth="1"/>
    <col min="16081" max="16081" width="8.5703125" style="798" customWidth="1"/>
    <col min="16082" max="16082" width="8" style="798" customWidth="1"/>
    <col min="16083" max="16083" width="23.85546875" style="798" customWidth="1"/>
    <col min="16084" max="16086" width="8" style="798" customWidth="1"/>
    <col min="16087" max="16087" width="0" style="798" hidden="1" customWidth="1"/>
    <col min="16088" max="16088" width="8" style="798" customWidth="1"/>
    <col min="16089" max="16089" width="8.140625" style="798" customWidth="1"/>
    <col min="16090" max="16090" width="23.85546875" style="798" customWidth="1"/>
    <col min="16091" max="16091" width="8.140625" style="798" customWidth="1"/>
    <col min="16092" max="16092" width="0" style="798" hidden="1" customWidth="1"/>
    <col min="16093" max="16093" width="8.140625" style="798" customWidth="1"/>
    <col min="16094" max="16094" width="8" style="798" customWidth="1"/>
    <col min="16095" max="16095" width="0" style="798" hidden="1" customWidth="1"/>
    <col min="16096" max="16096" width="8" style="798" customWidth="1"/>
    <col min="16097" max="16097" width="23.85546875" style="798" customWidth="1"/>
    <col min="16098" max="16098" width="8" style="798" bestFit="1" customWidth="1"/>
    <col min="16099" max="16099" width="11" style="798" bestFit="1" customWidth="1"/>
    <col min="16100" max="16100" width="15.7109375" style="798" bestFit="1" customWidth="1"/>
    <col min="16101" max="16101" width="8" style="798" customWidth="1"/>
    <col min="16102" max="16102" width="0" style="798" hidden="1" customWidth="1"/>
    <col min="16103" max="16104" width="9.7109375" style="798" customWidth="1"/>
    <col min="16105" max="16106" width="8.140625" style="798" customWidth="1"/>
    <col min="16107" max="16107" width="23.85546875" style="798" customWidth="1"/>
    <col min="16108" max="16109" width="8" style="798" customWidth="1"/>
    <col min="16110" max="16110" width="10.140625" style="798" customWidth="1"/>
    <col min="16111" max="16111" width="8" style="798" customWidth="1"/>
    <col min="16112" max="16112" width="0" style="798" hidden="1" customWidth="1"/>
    <col min="16113" max="16113" width="8" style="798" customWidth="1"/>
    <col min="16114" max="16114" width="12.7109375" style="798" customWidth="1"/>
    <col min="16115" max="16115" width="8.140625" style="798" customWidth="1"/>
    <col min="16116" max="16116" width="8" style="798" customWidth="1"/>
    <col min="16117" max="16117" width="30.140625" style="798" customWidth="1"/>
    <col min="16118" max="16120" width="8" style="798" customWidth="1"/>
    <col min="16121" max="16121" width="8.140625" style="798" customWidth="1"/>
    <col min="16122" max="16122" width="8" style="798" customWidth="1"/>
    <col min="16123" max="16123" width="8.7109375" style="798"/>
    <col min="16124" max="16124" width="27.7109375" style="798" customWidth="1"/>
    <col min="16125" max="16125" width="8.42578125" style="798" customWidth="1"/>
    <col min="16126" max="16127" width="8" style="798" customWidth="1"/>
    <col min="16128" max="16128" width="8.140625" style="798" customWidth="1"/>
    <col min="16129" max="16129" width="8" style="798" customWidth="1"/>
    <col min="16130" max="16130" width="0" style="798" hidden="1" customWidth="1"/>
    <col min="16131" max="16131" width="13.7109375" style="798" customWidth="1"/>
    <col min="16132" max="16384" width="8.7109375" style="798"/>
  </cols>
  <sheetData>
    <row r="1" spans="1:8" x14ac:dyDescent="0.25">
      <c r="A1" s="796"/>
      <c r="B1" s="797"/>
      <c r="C1" s="797"/>
      <c r="D1" s="797"/>
      <c r="E1" s="797"/>
      <c r="F1" s="797"/>
      <c r="G1" s="797"/>
      <c r="H1" s="797"/>
    </row>
    <row r="2" spans="1:8" x14ac:dyDescent="0.25">
      <c r="A2" s="799" t="s">
        <v>235</v>
      </c>
      <c r="B2" s="800"/>
      <c r="C2" s="800"/>
      <c r="D2" s="800"/>
      <c r="E2" s="800"/>
      <c r="F2" s="800"/>
      <c r="G2" s="800"/>
      <c r="H2" s="800"/>
    </row>
    <row r="3" spans="1:8" ht="16.5" thickBot="1" x14ac:dyDescent="0.3">
      <c r="A3" s="799" t="s">
        <v>25</v>
      </c>
      <c r="B3" s="800"/>
      <c r="C3" s="800"/>
      <c r="D3" s="800"/>
      <c r="E3" s="800"/>
      <c r="F3" s="800"/>
      <c r="G3" s="800"/>
      <c r="H3" s="800"/>
    </row>
    <row r="4" spans="1:8" x14ac:dyDescent="0.25">
      <c r="A4" s="857" t="s">
        <v>214</v>
      </c>
      <c r="B4" s="513"/>
      <c r="C4" s="858"/>
      <c r="D4" s="859"/>
      <c r="E4" s="802"/>
      <c r="F4" s="802"/>
      <c r="G4" s="802"/>
      <c r="H4" s="802"/>
    </row>
    <row r="5" spans="1:8" x14ac:dyDescent="0.25">
      <c r="A5" s="860" t="s">
        <v>64</v>
      </c>
      <c r="B5" s="804"/>
      <c r="C5" s="805"/>
      <c r="D5" s="805"/>
      <c r="E5" s="805"/>
      <c r="F5" s="805"/>
      <c r="G5" s="805"/>
      <c r="H5" s="805"/>
    </row>
    <row r="6" spans="1:8" x14ac:dyDescent="0.25">
      <c r="A6" s="806" t="s">
        <v>0</v>
      </c>
      <c r="B6" s="807"/>
      <c r="C6" s="809" t="s">
        <v>1</v>
      </c>
      <c r="D6" s="808" t="s">
        <v>1</v>
      </c>
      <c r="E6" s="808" t="s">
        <v>1</v>
      </c>
      <c r="F6" s="808" t="s">
        <v>1</v>
      </c>
      <c r="G6" s="808" t="s">
        <v>1</v>
      </c>
      <c r="H6" s="847" t="s">
        <v>1</v>
      </c>
    </row>
    <row r="7" spans="1:8" x14ac:dyDescent="0.25">
      <c r="A7" s="801" t="s">
        <v>2</v>
      </c>
      <c r="B7" s="801"/>
      <c r="C7" s="810">
        <v>2501</v>
      </c>
      <c r="D7" s="810">
        <v>3201</v>
      </c>
      <c r="E7" s="810">
        <v>2503</v>
      </c>
      <c r="F7" s="810">
        <v>3203</v>
      </c>
      <c r="G7" s="810">
        <v>3205</v>
      </c>
      <c r="H7" s="812">
        <v>2505</v>
      </c>
    </row>
    <row r="8" spans="1:8" x14ac:dyDescent="0.25">
      <c r="A8" s="801" t="s">
        <v>136</v>
      </c>
      <c r="B8" s="801"/>
      <c r="C8" s="811"/>
      <c r="D8" s="811"/>
      <c r="E8" s="811"/>
      <c r="F8" s="811"/>
      <c r="G8" s="811"/>
      <c r="H8" s="812"/>
    </row>
    <row r="9" spans="1:8" x14ac:dyDescent="0.25">
      <c r="A9" s="803" t="s">
        <v>20</v>
      </c>
      <c r="B9" s="813"/>
      <c r="C9" s="814">
        <v>0.625</v>
      </c>
      <c r="D9" s="814">
        <v>0.64583333333333337</v>
      </c>
      <c r="E9" s="814">
        <v>0.66666666666666663</v>
      </c>
      <c r="F9" s="814">
        <v>0.6875</v>
      </c>
      <c r="G9" s="815">
        <v>0.70833333333333337</v>
      </c>
      <c r="H9" s="815">
        <v>0.72916666666666663</v>
      </c>
    </row>
    <row r="10" spans="1:8" x14ac:dyDescent="0.25">
      <c r="A10" s="803" t="s">
        <v>109</v>
      </c>
      <c r="B10" s="813"/>
      <c r="C10" s="814" t="s">
        <v>215</v>
      </c>
      <c r="D10" s="814"/>
      <c r="E10" s="814" t="s">
        <v>215</v>
      </c>
      <c r="F10" s="814"/>
      <c r="G10" s="815" t="s">
        <v>215</v>
      </c>
      <c r="H10" s="815" t="s">
        <v>215</v>
      </c>
    </row>
    <row r="11" spans="1:8" x14ac:dyDescent="0.25">
      <c r="A11" s="816" t="s">
        <v>107</v>
      </c>
      <c r="B11" s="817"/>
      <c r="C11" s="818" t="s">
        <v>215</v>
      </c>
      <c r="D11" s="818"/>
      <c r="E11" s="818" t="s">
        <v>215</v>
      </c>
      <c r="F11" s="818"/>
      <c r="G11" s="819" t="s">
        <v>215</v>
      </c>
      <c r="H11" s="819" t="s">
        <v>215</v>
      </c>
    </row>
    <row r="12" spans="1:8" x14ac:dyDescent="0.25">
      <c r="A12" s="803"/>
      <c r="B12" s="813"/>
      <c r="C12" s="814"/>
      <c r="D12" s="814"/>
      <c r="E12" s="814"/>
      <c r="F12" s="814"/>
      <c r="G12" s="815"/>
      <c r="H12" s="815"/>
    </row>
    <row r="13" spans="1:8" x14ac:dyDescent="0.25">
      <c r="A13" s="803" t="s">
        <v>23</v>
      </c>
      <c r="B13" s="813">
        <f>TIME(0,3,0)</f>
        <v>2.0833333333333333E-3</v>
      </c>
      <c r="C13" s="814">
        <f>+C9+$B13</f>
        <v>0.62708333333333333</v>
      </c>
      <c r="D13" s="814" t="s">
        <v>234</v>
      </c>
      <c r="E13" s="814">
        <f>+E9+$B13</f>
        <v>0.66874999999999996</v>
      </c>
      <c r="F13" s="814" t="s">
        <v>234</v>
      </c>
      <c r="G13" s="815">
        <f>+G9+$B13</f>
        <v>0.7104166666666667</v>
      </c>
      <c r="H13" s="815">
        <f>+H9+$B13</f>
        <v>0.73124999999999996</v>
      </c>
    </row>
    <row r="14" spans="1:8" x14ac:dyDescent="0.25">
      <c r="A14" s="803" t="s">
        <v>26</v>
      </c>
      <c r="B14" s="813">
        <f>TIME(0,2,0)</f>
        <v>1.3888888888888889E-3</v>
      </c>
      <c r="C14" s="814">
        <f t="shared" ref="C14:H25" si="0">+C13+$B14</f>
        <v>0.62847222222222221</v>
      </c>
      <c r="D14" s="814" t="s">
        <v>218</v>
      </c>
      <c r="E14" s="814">
        <f>+E13+$B14</f>
        <v>0.67013888888888884</v>
      </c>
      <c r="F14" s="814" t="s">
        <v>218</v>
      </c>
      <c r="G14" s="815">
        <f>+G13+$B14</f>
        <v>0.71180555555555558</v>
      </c>
      <c r="H14" s="815">
        <f>+H13+$B14</f>
        <v>0.73263888888888884</v>
      </c>
    </row>
    <row r="15" spans="1:8" x14ac:dyDescent="0.25">
      <c r="A15" s="803" t="s">
        <v>99</v>
      </c>
      <c r="B15" s="813">
        <f>TIME(0,2,0)</f>
        <v>1.3888888888888889E-3</v>
      </c>
      <c r="C15" s="814">
        <f>+C14+$B15</f>
        <v>0.62986111111111109</v>
      </c>
      <c r="D15" s="814"/>
      <c r="E15" s="814">
        <f t="shared" ref="E15" si="1">+E14+$B15</f>
        <v>0.67152777777777772</v>
      </c>
      <c r="F15" s="814"/>
      <c r="G15" s="815">
        <f t="shared" ref="G15:G25" si="2">+G14+$B15</f>
        <v>0.71319444444444446</v>
      </c>
      <c r="H15" s="815">
        <f t="shared" si="0"/>
        <v>0.73402777777777772</v>
      </c>
    </row>
    <row r="16" spans="1:8" x14ac:dyDescent="0.25">
      <c r="A16" s="803" t="s">
        <v>98</v>
      </c>
      <c r="B16" s="813">
        <f>TIME(0,3,0)</f>
        <v>2.0833333333333333E-3</v>
      </c>
      <c r="C16" s="814">
        <f>+C15+$B16</f>
        <v>0.63194444444444442</v>
      </c>
      <c r="D16" s="814"/>
      <c r="E16" s="814">
        <f>+E15+$B16</f>
        <v>0.67361111111111105</v>
      </c>
      <c r="F16" s="814"/>
      <c r="G16" s="815">
        <f t="shared" si="2"/>
        <v>0.71527777777777779</v>
      </c>
      <c r="H16" s="815">
        <f>+H15+$B16</f>
        <v>0.73611111111111105</v>
      </c>
    </row>
    <row r="17" spans="1:8" x14ac:dyDescent="0.25">
      <c r="A17" s="803" t="s">
        <v>97</v>
      </c>
      <c r="B17" s="813">
        <f>TIME(0,3,0)</f>
        <v>2.0833333333333333E-3</v>
      </c>
      <c r="C17" s="814">
        <f t="shared" si="0"/>
        <v>0.63402777777777775</v>
      </c>
      <c r="D17" s="814"/>
      <c r="E17" s="814">
        <f t="shared" ref="E17" si="3">+E16+$B17</f>
        <v>0.67569444444444438</v>
      </c>
      <c r="F17" s="814"/>
      <c r="G17" s="815">
        <f t="shared" si="2"/>
        <v>0.71736111111111112</v>
      </c>
      <c r="H17" s="815">
        <f t="shared" ref="H17" si="4">+H16+$B17</f>
        <v>0.73819444444444438</v>
      </c>
    </row>
    <row r="18" spans="1:8" x14ac:dyDescent="0.25">
      <c r="A18" s="803" t="s">
        <v>96</v>
      </c>
      <c r="B18" s="813">
        <f>TIME(0,2,0)</f>
        <v>1.3888888888888889E-3</v>
      </c>
      <c r="C18" s="814">
        <f>+C17+$B18</f>
        <v>0.63541666666666663</v>
      </c>
      <c r="D18" s="814"/>
      <c r="E18" s="814">
        <f>+E17+$B18</f>
        <v>0.67708333333333326</v>
      </c>
      <c r="F18" s="814"/>
      <c r="G18" s="815">
        <f t="shared" si="2"/>
        <v>0.71875</v>
      </c>
      <c r="H18" s="815">
        <f>+H17+$B18</f>
        <v>0.73958333333333326</v>
      </c>
    </row>
    <row r="19" spans="1:8" x14ac:dyDescent="0.25">
      <c r="A19" s="803" t="s">
        <v>95</v>
      </c>
      <c r="B19" s="813">
        <f>TIME(0,4,0)</f>
        <v>2.7777777777777779E-3</v>
      </c>
      <c r="C19" s="814">
        <f t="shared" si="0"/>
        <v>0.6381944444444444</v>
      </c>
      <c r="D19" s="814"/>
      <c r="E19" s="814">
        <f t="shared" ref="E19" si="5">+E18+$B19</f>
        <v>0.67986111111111103</v>
      </c>
      <c r="F19" s="814"/>
      <c r="G19" s="815">
        <f t="shared" si="2"/>
        <v>0.72152777777777777</v>
      </c>
      <c r="H19" s="815">
        <f t="shared" si="0"/>
        <v>0.74236111111111103</v>
      </c>
    </row>
    <row r="20" spans="1:8" x14ac:dyDescent="0.25">
      <c r="A20" s="803" t="s">
        <v>94</v>
      </c>
      <c r="B20" s="813">
        <f>TIME(0,3,0)</f>
        <v>2.0833333333333333E-3</v>
      </c>
      <c r="C20" s="814">
        <f t="shared" si="0"/>
        <v>0.64027777777777772</v>
      </c>
      <c r="D20" s="814"/>
      <c r="E20" s="814">
        <f>+E19+$B20</f>
        <v>0.68194444444444435</v>
      </c>
      <c r="F20" s="814"/>
      <c r="G20" s="815">
        <f t="shared" si="2"/>
        <v>0.72361111111111109</v>
      </c>
      <c r="H20" s="815">
        <f>+H19+$B20</f>
        <v>0.74444444444444435</v>
      </c>
    </row>
    <row r="21" spans="1:8" x14ac:dyDescent="0.25">
      <c r="A21" s="803" t="s">
        <v>93</v>
      </c>
      <c r="B21" s="813">
        <f>TIME(0,3,0)</f>
        <v>2.0833333333333333E-3</v>
      </c>
      <c r="C21" s="814">
        <f t="shared" si="0"/>
        <v>0.64236111111111105</v>
      </c>
      <c r="D21" s="814"/>
      <c r="E21" s="814">
        <f t="shared" ref="E21" si="6">+E20+$B21</f>
        <v>0.68402777777777768</v>
      </c>
      <c r="F21" s="814"/>
      <c r="G21" s="815">
        <f t="shared" si="2"/>
        <v>0.72569444444444442</v>
      </c>
      <c r="H21" s="815">
        <f t="shared" si="0"/>
        <v>0.74652777777777768</v>
      </c>
    </row>
    <row r="22" spans="1:8" x14ac:dyDescent="0.25">
      <c r="A22" s="803" t="s">
        <v>92</v>
      </c>
      <c r="B22" s="813">
        <f>TIME(0,3,0)</f>
        <v>2.0833333333333333E-3</v>
      </c>
      <c r="C22" s="814">
        <f t="shared" si="0"/>
        <v>0.64444444444444438</v>
      </c>
      <c r="D22" s="814"/>
      <c r="E22" s="814">
        <f>+E21+$B22</f>
        <v>0.68611111111111101</v>
      </c>
      <c r="F22" s="814"/>
      <c r="G22" s="815">
        <f t="shared" si="2"/>
        <v>0.72777777777777775</v>
      </c>
      <c r="H22" s="815">
        <f>+H21+$B22</f>
        <v>0.74861111111111101</v>
      </c>
    </row>
    <row r="23" spans="1:8" x14ac:dyDescent="0.25">
      <c r="A23" s="803" t="s">
        <v>91</v>
      </c>
      <c r="B23" s="813">
        <f>TIME(0,2,0)</f>
        <v>1.3888888888888889E-3</v>
      </c>
      <c r="C23" s="814">
        <f t="shared" si="0"/>
        <v>0.64583333333333326</v>
      </c>
      <c r="D23" s="814"/>
      <c r="E23" s="814">
        <f>+E22+$B23</f>
        <v>0.68749999999999989</v>
      </c>
      <c r="F23" s="814"/>
      <c r="G23" s="815">
        <f t="shared" si="2"/>
        <v>0.72916666666666663</v>
      </c>
      <c r="H23" s="815">
        <f t="shared" si="0"/>
        <v>0.74999999999999989</v>
      </c>
    </row>
    <row r="24" spans="1:8" x14ac:dyDescent="0.25">
      <c r="A24" s="803" t="s">
        <v>90</v>
      </c>
      <c r="B24" s="813">
        <f>TIME(0,4,0)</f>
        <v>2.7777777777777779E-3</v>
      </c>
      <c r="C24" s="814">
        <f t="shared" si="0"/>
        <v>0.64861111111111103</v>
      </c>
      <c r="D24" s="814"/>
      <c r="E24" s="814">
        <f t="shared" ref="E24" si="7">+E23+$B24</f>
        <v>0.69027777777777766</v>
      </c>
      <c r="F24" s="814"/>
      <c r="G24" s="815">
        <f t="shared" si="2"/>
        <v>0.7319444444444444</v>
      </c>
      <c r="H24" s="815">
        <f t="shared" si="0"/>
        <v>0.75277777777777766</v>
      </c>
    </row>
    <row r="25" spans="1:8" x14ac:dyDescent="0.25">
      <c r="A25" s="803" t="s">
        <v>219</v>
      </c>
      <c r="B25" s="813">
        <f>TIME(0,6,0)</f>
        <v>4.1666666666666666E-3</v>
      </c>
      <c r="C25" s="814">
        <f>+C24+$B25</f>
        <v>0.65277777777777768</v>
      </c>
      <c r="D25" s="814">
        <v>0.64236111111111116</v>
      </c>
      <c r="E25" s="814">
        <f t="shared" ref="E25" si="8">+E24+$B25</f>
        <v>0.69444444444444431</v>
      </c>
      <c r="F25" s="814">
        <v>0.68402777777777779</v>
      </c>
      <c r="G25" s="815">
        <f t="shared" si="2"/>
        <v>0.73611111111111105</v>
      </c>
      <c r="H25" s="815">
        <f t="shared" si="0"/>
        <v>0.75694444444444431</v>
      </c>
    </row>
    <row r="26" spans="1:8" s="800" customFormat="1" x14ac:dyDescent="0.25">
      <c r="A26" s="820" t="s">
        <v>220</v>
      </c>
      <c r="B26" s="820"/>
      <c r="C26" s="821">
        <v>4</v>
      </c>
      <c r="D26" s="821" t="s">
        <v>111</v>
      </c>
      <c r="E26" s="821">
        <v>4</v>
      </c>
      <c r="F26" s="821" t="s">
        <v>111</v>
      </c>
      <c r="G26" s="821" t="s">
        <v>87</v>
      </c>
      <c r="H26" s="822">
        <v>4</v>
      </c>
    </row>
    <row r="27" spans="1:8" x14ac:dyDescent="0.25">
      <c r="A27" s="803" t="s">
        <v>221</v>
      </c>
      <c r="B27" s="813">
        <f>TIME(0,1,0)</f>
        <v>6.9444444444444447E-4</v>
      </c>
      <c r="C27" s="814">
        <f>+C25+$B27</f>
        <v>0.65347222222222212</v>
      </c>
      <c r="D27" s="814">
        <v>0.6430555555555556</v>
      </c>
      <c r="E27" s="814">
        <f>+E25+$B27</f>
        <v>0.69513888888888875</v>
      </c>
      <c r="F27" s="814">
        <v>0.68472222222222223</v>
      </c>
      <c r="G27" s="814">
        <f>+G25+$B27</f>
        <v>0.73680555555555549</v>
      </c>
      <c r="H27" s="815">
        <f>+H25+$B27</f>
        <v>0.75763888888888875</v>
      </c>
    </row>
    <row r="28" spans="1:8" x14ac:dyDescent="0.25">
      <c r="A28" s="803" t="s">
        <v>85</v>
      </c>
      <c r="B28" s="813">
        <f>TIME(0,9,0)</f>
        <v>6.2500000000000003E-3</v>
      </c>
      <c r="C28" s="814" t="s">
        <v>215</v>
      </c>
      <c r="D28" s="814">
        <f>+D27+$B28</f>
        <v>0.64930555555555558</v>
      </c>
      <c r="E28" s="814" t="s">
        <v>215</v>
      </c>
      <c r="F28" s="814">
        <f>+F27+$B28</f>
        <v>0.69097222222222221</v>
      </c>
      <c r="G28" s="814">
        <f>+G27+$B28</f>
        <v>0.74305555555555547</v>
      </c>
      <c r="H28" s="815" t="s">
        <v>215</v>
      </c>
    </row>
    <row r="29" spans="1:8" x14ac:dyDescent="0.25">
      <c r="A29" s="803" t="s">
        <v>84</v>
      </c>
      <c r="B29" s="813">
        <f>TIME(0,6,0)</f>
        <v>4.1666666666666666E-3</v>
      </c>
      <c r="C29" s="814" t="s">
        <v>215</v>
      </c>
      <c r="D29" s="814">
        <f t="shared" ref="D29:D36" si="9">+D28+$B29</f>
        <v>0.65347222222222223</v>
      </c>
      <c r="E29" s="814" t="s">
        <v>215</v>
      </c>
      <c r="F29" s="814">
        <f>+F28+$B29</f>
        <v>0.69513888888888886</v>
      </c>
      <c r="G29" s="814">
        <f>+G28+$B29</f>
        <v>0.74722222222222212</v>
      </c>
      <c r="H29" s="815" t="s">
        <v>215</v>
      </c>
    </row>
    <row r="30" spans="1:8" x14ac:dyDescent="0.25">
      <c r="A30" s="803" t="s">
        <v>83</v>
      </c>
      <c r="B30" s="813">
        <f>TIME(0,6,0)</f>
        <v>4.1666666666666666E-3</v>
      </c>
      <c r="C30" s="814" t="s">
        <v>215</v>
      </c>
      <c r="D30" s="814">
        <f t="shared" si="9"/>
        <v>0.65763888888888888</v>
      </c>
      <c r="E30" s="814" t="s">
        <v>215</v>
      </c>
      <c r="F30" s="814">
        <f t="shared" ref="F30" si="10">+F29+$B30</f>
        <v>0.69930555555555551</v>
      </c>
      <c r="G30" s="814">
        <f t="shared" ref="G30:G36" si="11">+G29+$B30</f>
        <v>0.75138888888888877</v>
      </c>
      <c r="H30" s="815" t="s">
        <v>215</v>
      </c>
    </row>
    <row r="31" spans="1:8" s="800" customFormat="1" x14ac:dyDescent="0.25">
      <c r="A31" s="803" t="s">
        <v>222</v>
      </c>
      <c r="B31" s="803">
        <f>TIME(0,4,0)</f>
        <v>2.7777777777777779E-3</v>
      </c>
      <c r="C31" s="823" t="s">
        <v>215</v>
      </c>
      <c r="D31" s="823">
        <f>+D30+$B31</f>
        <v>0.66041666666666665</v>
      </c>
      <c r="E31" s="823" t="s">
        <v>215</v>
      </c>
      <c r="F31" s="823">
        <f>+F30+$B31</f>
        <v>0.70208333333333328</v>
      </c>
      <c r="G31" s="823">
        <f t="shared" si="11"/>
        <v>0.75416666666666654</v>
      </c>
      <c r="H31" s="824" t="s">
        <v>215</v>
      </c>
    </row>
    <row r="32" spans="1:8" x14ac:dyDescent="0.25">
      <c r="A32" s="813" t="s">
        <v>223</v>
      </c>
      <c r="B32" s="813">
        <f>TIME(0,5,0)</f>
        <v>3.472222222222222E-3</v>
      </c>
      <c r="C32" s="814" t="s">
        <v>215</v>
      </c>
      <c r="D32" s="814">
        <f>+D31+$B32</f>
        <v>0.66388888888888886</v>
      </c>
      <c r="E32" s="814" t="s">
        <v>215</v>
      </c>
      <c r="F32" s="814">
        <f>+F31+$B32</f>
        <v>0.70555555555555549</v>
      </c>
      <c r="G32" s="814">
        <f t="shared" si="11"/>
        <v>0.75763888888888875</v>
      </c>
      <c r="H32" s="815" t="s">
        <v>215</v>
      </c>
    </row>
    <row r="33" spans="1:88" hidden="1" x14ac:dyDescent="0.25">
      <c r="A33" s="803" t="s">
        <v>224</v>
      </c>
      <c r="B33" s="813">
        <f>TIME(0,4,0)</f>
        <v>2.7777777777777779E-3</v>
      </c>
      <c r="C33" s="814" t="s">
        <v>215</v>
      </c>
      <c r="D33" s="814">
        <f t="shared" si="9"/>
        <v>0.66666666666666663</v>
      </c>
      <c r="E33" s="814" t="s">
        <v>215</v>
      </c>
      <c r="F33" s="814">
        <f t="shared" ref="F33" si="12">+F32+$B33</f>
        <v>0.70833333333333326</v>
      </c>
      <c r="G33" s="814">
        <f t="shared" si="11"/>
        <v>0.76041666666666652</v>
      </c>
      <c r="H33" s="815" t="s">
        <v>215</v>
      </c>
    </row>
    <row r="34" spans="1:88" x14ac:dyDescent="0.25">
      <c r="A34" s="803" t="s">
        <v>225</v>
      </c>
      <c r="B34" s="813">
        <f>TIME(0,4,0)</f>
        <v>2.7777777777777779E-3</v>
      </c>
      <c r="C34" s="814" t="s">
        <v>215</v>
      </c>
      <c r="D34" s="814">
        <f t="shared" si="9"/>
        <v>0.6694444444444444</v>
      </c>
      <c r="E34" s="814" t="s">
        <v>215</v>
      </c>
      <c r="F34" s="814">
        <f t="shared" ref="F34" si="13">+F33+$B34</f>
        <v>0.71111111111111103</v>
      </c>
      <c r="G34" s="814">
        <f t="shared" si="11"/>
        <v>0.76319444444444429</v>
      </c>
      <c r="H34" s="815" t="s">
        <v>215</v>
      </c>
    </row>
    <row r="35" spans="1:88" x14ac:dyDescent="0.25">
      <c r="A35" s="803" t="s">
        <v>226</v>
      </c>
      <c r="B35" s="813">
        <f>TIME(0,6,0)</f>
        <v>4.1666666666666666E-3</v>
      </c>
      <c r="C35" s="814" t="s">
        <v>215</v>
      </c>
      <c r="D35" s="814">
        <f t="shared" si="9"/>
        <v>0.67361111111111105</v>
      </c>
      <c r="E35" s="814" t="s">
        <v>215</v>
      </c>
      <c r="F35" s="814">
        <f t="shared" ref="F35" si="14">+F34+$B35</f>
        <v>0.71527777777777768</v>
      </c>
      <c r="G35" s="814">
        <f t="shared" si="11"/>
        <v>0.76736111111111094</v>
      </c>
      <c r="H35" s="815" t="s">
        <v>215</v>
      </c>
    </row>
    <row r="36" spans="1:88" x14ac:dyDescent="0.25">
      <c r="A36" s="816" t="s">
        <v>227</v>
      </c>
      <c r="B36" s="817">
        <f>TIME(0,5,0)</f>
        <v>3.472222222222222E-3</v>
      </c>
      <c r="C36" s="818" t="s">
        <v>215</v>
      </c>
      <c r="D36" s="825">
        <f t="shared" si="9"/>
        <v>0.67708333333333326</v>
      </c>
      <c r="E36" s="818" t="s">
        <v>215</v>
      </c>
      <c r="F36" s="825">
        <f t="shared" ref="F36" si="15">+F35+$B36</f>
        <v>0.71874999999999989</v>
      </c>
      <c r="G36" s="825">
        <f t="shared" si="11"/>
        <v>0.77083333333333315</v>
      </c>
      <c r="H36" s="819" t="s">
        <v>215</v>
      </c>
    </row>
    <row r="37" spans="1:88" x14ac:dyDescent="0.25">
      <c r="A37" s="803"/>
      <c r="B37" s="813"/>
      <c r="C37" s="814"/>
      <c r="D37" s="848"/>
      <c r="E37" s="814"/>
      <c r="F37" s="848"/>
      <c r="G37" s="848"/>
      <c r="H37" s="815"/>
    </row>
    <row r="38" spans="1:88" x14ac:dyDescent="0.25">
      <c r="A38" s="803" t="s">
        <v>228</v>
      </c>
      <c r="B38" s="813">
        <f>TIME(0,4,0)</f>
        <v>2.7777777777777779E-3</v>
      </c>
      <c r="C38" s="814" t="s">
        <v>215</v>
      </c>
      <c r="D38" s="814" t="s">
        <v>215</v>
      </c>
      <c r="E38" s="814" t="s">
        <v>215</v>
      </c>
      <c r="F38" s="814" t="s">
        <v>215</v>
      </c>
      <c r="G38" s="814" t="s">
        <v>215</v>
      </c>
      <c r="H38" s="815" t="s">
        <v>215</v>
      </c>
    </row>
    <row r="39" spans="1:88" x14ac:dyDescent="0.25">
      <c r="A39" s="803" t="s">
        <v>229</v>
      </c>
      <c r="B39" s="813">
        <f>TIME(0,11,0)</f>
        <v>7.6388888888888886E-3</v>
      </c>
      <c r="C39" s="814" t="s">
        <v>215</v>
      </c>
      <c r="D39" s="814" t="s">
        <v>215</v>
      </c>
      <c r="E39" s="814" t="s">
        <v>215</v>
      </c>
      <c r="F39" s="814" t="s">
        <v>215</v>
      </c>
      <c r="G39" s="814" t="s">
        <v>215</v>
      </c>
      <c r="H39" s="815" t="s">
        <v>215</v>
      </c>
    </row>
    <row r="40" spans="1:88" x14ac:dyDescent="0.25">
      <c r="A40" s="803" t="s">
        <v>230</v>
      </c>
      <c r="B40" s="813">
        <f>TIME(0,6,0)</f>
        <v>4.1666666666666666E-3</v>
      </c>
      <c r="C40" s="814" t="s">
        <v>215</v>
      </c>
      <c r="D40" s="814" t="s">
        <v>215</v>
      </c>
      <c r="E40" s="814" t="s">
        <v>215</v>
      </c>
      <c r="F40" s="814" t="s">
        <v>215</v>
      </c>
      <c r="G40" s="814" t="s">
        <v>215</v>
      </c>
      <c r="H40" s="815" t="s">
        <v>215</v>
      </c>
    </row>
    <row r="41" spans="1:88" x14ac:dyDescent="0.25">
      <c r="A41" s="827" t="s">
        <v>231</v>
      </c>
      <c r="B41" s="828">
        <f>TIME(0,2,0)</f>
        <v>1.3888888888888889E-3</v>
      </c>
      <c r="C41" s="829" t="s">
        <v>215</v>
      </c>
      <c r="D41" s="829" t="s">
        <v>215</v>
      </c>
      <c r="E41" s="829" t="s">
        <v>215</v>
      </c>
      <c r="F41" s="829" t="s">
        <v>215</v>
      </c>
      <c r="G41" s="829" t="s">
        <v>215</v>
      </c>
      <c r="H41" s="826" t="s">
        <v>215</v>
      </c>
    </row>
    <row r="42" spans="1:88" hidden="1" x14ac:dyDescent="0.25">
      <c r="A42" s="803" t="s">
        <v>232</v>
      </c>
      <c r="B42" s="813">
        <f>TIME(0,6,0)</f>
        <v>4.1666666666666666E-3</v>
      </c>
      <c r="C42" s="814" t="s">
        <v>215</v>
      </c>
      <c r="D42" s="814" t="s">
        <v>215</v>
      </c>
      <c r="E42" s="814" t="s">
        <v>215</v>
      </c>
      <c r="F42" s="814" t="s">
        <v>215</v>
      </c>
      <c r="G42" s="814" t="s">
        <v>215</v>
      </c>
      <c r="H42" s="815" t="s">
        <v>215</v>
      </c>
    </row>
    <row r="43" spans="1:88" hidden="1" x14ac:dyDescent="0.25">
      <c r="A43" s="827" t="s">
        <v>73</v>
      </c>
      <c r="B43" s="828">
        <f>TIME(0,6,0)</f>
        <v>4.1666666666666666E-3</v>
      </c>
      <c r="C43" s="818" t="s">
        <v>215</v>
      </c>
      <c r="D43" s="818" t="s">
        <v>215</v>
      </c>
      <c r="E43" s="818" t="s">
        <v>215</v>
      </c>
      <c r="F43" s="818" t="s">
        <v>215</v>
      </c>
      <c r="G43" s="818" t="s">
        <v>215</v>
      </c>
      <c r="H43" s="819" t="s">
        <v>215</v>
      </c>
    </row>
    <row r="44" spans="1:88" x14ac:dyDescent="0.25">
      <c r="A44" s="803"/>
      <c r="B44" s="813"/>
      <c r="C44" s="814"/>
      <c r="D44" s="814"/>
      <c r="E44" s="814"/>
      <c r="F44" s="814"/>
      <c r="G44" s="814"/>
      <c r="H44" s="815"/>
    </row>
    <row r="45" spans="1:88" x14ac:dyDescent="0.25">
      <c r="A45" s="803" t="s">
        <v>77</v>
      </c>
      <c r="B45" s="813">
        <f>TIME(0,9,0)</f>
        <v>6.2500000000000003E-3</v>
      </c>
      <c r="C45" s="814">
        <f>+C27+$B45</f>
        <v>0.6597222222222221</v>
      </c>
      <c r="D45" s="814" t="s">
        <v>215</v>
      </c>
      <c r="E45" s="814">
        <f>+E27+$B45</f>
        <v>0.70138888888888873</v>
      </c>
      <c r="F45" s="814" t="s">
        <v>215</v>
      </c>
      <c r="G45" s="814" t="s">
        <v>215</v>
      </c>
      <c r="H45" s="815">
        <f>+H27+$B45</f>
        <v>0.76388888888888873</v>
      </c>
    </row>
    <row r="46" spans="1:88" x14ac:dyDescent="0.25">
      <c r="A46" s="803" t="s">
        <v>76</v>
      </c>
      <c r="B46" s="813">
        <f>TIME(0,7,0)</f>
        <v>4.8611111111111112E-3</v>
      </c>
      <c r="C46" s="814">
        <f t="shared" ref="C46:C48" si="16">+C45+$B46</f>
        <v>0.66458333333333319</v>
      </c>
      <c r="D46" s="814" t="s">
        <v>215</v>
      </c>
      <c r="E46" s="814">
        <f t="shared" ref="E46" si="17">+E45+$B46</f>
        <v>0.70624999999999982</v>
      </c>
      <c r="F46" s="814" t="s">
        <v>215</v>
      </c>
      <c r="G46" s="814" t="s">
        <v>215</v>
      </c>
      <c r="H46" s="815">
        <f t="shared" ref="H46:H47" si="18">+H45+$B46</f>
        <v>0.76874999999999982</v>
      </c>
    </row>
    <row r="47" spans="1:88" x14ac:dyDescent="0.25">
      <c r="A47" s="803" t="s">
        <v>75</v>
      </c>
      <c r="B47" s="813">
        <f>TIME(0,5,0)</f>
        <v>3.472222222222222E-3</v>
      </c>
      <c r="C47" s="814">
        <f t="shared" si="16"/>
        <v>0.6680555555555554</v>
      </c>
      <c r="D47" s="814" t="s">
        <v>215</v>
      </c>
      <c r="E47" s="814">
        <f t="shared" ref="E47" si="19">+E46+$B47</f>
        <v>0.70972222222222203</v>
      </c>
      <c r="F47" s="814" t="s">
        <v>215</v>
      </c>
      <c r="G47" s="814" t="s">
        <v>215</v>
      </c>
      <c r="H47" s="815">
        <f t="shared" si="18"/>
        <v>0.77222222222222203</v>
      </c>
    </row>
    <row r="48" spans="1:88" s="830" customFormat="1" x14ac:dyDescent="0.25">
      <c r="A48" s="827" t="s">
        <v>74</v>
      </c>
      <c r="B48" s="828">
        <f>TIME(0,4,0)</f>
        <v>2.7777777777777779E-3</v>
      </c>
      <c r="C48" s="818">
        <f t="shared" si="16"/>
        <v>0.67083333333333317</v>
      </c>
      <c r="D48" s="818" t="s">
        <v>215</v>
      </c>
      <c r="E48" s="818">
        <f>+E47+$B48</f>
        <v>0.7124999999999998</v>
      </c>
      <c r="F48" s="818" t="s">
        <v>215</v>
      </c>
      <c r="G48" s="818" t="s">
        <v>215</v>
      </c>
      <c r="H48" s="819">
        <f>+H47+$B48</f>
        <v>0.7749999999999998</v>
      </c>
      <c r="J48" s="798"/>
      <c r="K48" s="798"/>
      <c r="L48" s="798"/>
      <c r="M48" s="798"/>
      <c r="N48" s="798"/>
      <c r="O48" s="798"/>
      <c r="P48" s="798"/>
      <c r="Q48" s="798"/>
      <c r="R48" s="798"/>
      <c r="S48" s="798"/>
      <c r="T48" s="798"/>
      <c r="U48" s="798"/>
      <c r="V48" s="798"/>
      <c r="W48" s="798"/>
      <c r="X48" s="798"/>
      <c r="Y48" s="798"/>
      <c r="Z48" s="798"/>
      <c r="AA48" s="798"/>
      <c r="AB48" s="798"/>
      <c r="AC48" s="798"/>
      <c r="AD48" s="798"/>
      <c r="AE48" s="798"/>
      <c r="AF48" s="798"/>
      <c r="AG48" s="798"/>
      <c r="AH48" s="798"/>
      <c r="AI48" s="798"/>
      <c r="AJ48" s="798"/>
      <c r="AK48" s="798"/>
      <c r="AL48" s="798"/>
      <c r="AM48" s="798"/>
      <c r="AN48" s="798"/>
      <c r="AO48" s="798"/>
      <c r="AP48" s="798"/>
      <c r="AQ48" s="798"/>
      <c r="AR48" s="798"/>
      <c r="AS48" s="798"/>
      <c r="AT48" s="798"/>
      <c r="AU48" s="798"/>
      <c r="AV48" s="798"/>
      <c r="AW48" s="798"/>
      <c r="AX48" s="798"/>
      <c r="AY48" s="798"/>
      <c r="AZ48" s="798"/>
      <c r="BA48" s="798"/>
      <c r="BB48" s="798"/>
      <c r="BC48" s="798"/>
      <c r="BD48" s="798"/>
      <c r="BE48" s="798"/>
      <c r="BF48" s="798"/>
      <c r="BG48" s="798"/>
      <c r="BH48" s="798"/>
      <c r="BI48" s="798"/>
      <c r="BJ48" s="798"/>
      <c r="BK48" s="798"/>
      <c r="BL48" s="798"/>
      <c r="BM48" s="798"/>
      <c r="BN48" s="798"/>
      <c r="BO48" s="798"/>
      <c r="BP48" s="798"/>
      <c r="BQ48" s="798"/>
      <c r="BR48" s="798"/>
      <c r="BS48" s="798"/>
      <c r="BT48" s="798"/>
      <c r="BU48" s="798"/>
      <c r="BV48" s="798"/>
      <c r="BW48" s="798"/>
      <c r="BX48" s="798"/>
      <c r="BY48" s="798"/>
      <c r="BZ48" s="798"/>
      <c r="CA48" s="798"/>
      <c r="CB48" s="798"/>
      <c r="CC48" s="798"/>
      <c r="CD48" s="798"/>
      <c r="CE48" s="798"/>
      <c r="CF48" s="798"/>
      <c r="CG48" s="798"/>
      <c r="CH48" s="798"/>
      <c r="CI48" s="798"/>
      <c r="CJ48" s="798"/>
    </row>
    <row r="49" spans="1:8" x14ac:dyDescent="0.25">
      <c r="A49" s="803" t="s">
        <v>73</v>
      </c>
      <c r="B49" s="814">
        <f>TIME(0,11,0)</f>
        <v>7.6388888888888886E-3</v>
      </c>
      <c r="C49" s="823"/>
      <c r="D49" s="814" t="s">
        <v>233</v>
      </c>
      <c r="E49" s="814"/>
      <c r="F49" s="814" t="s">
        <v>233</v>
      </c>
      <c r="G49" s="814" t="s">
        <v>233</v>
      </c>
      <c r="H49" s="815"/>
    </row>
    <row r="50" spans="1:8" x14ac:dyDescent="0.25">
      <c r="A50" s="803" t="s">
        <v>72</v>
      </c>
      <c r="B50" s="813">
        <f>TIME(0,14,0)</f>
        <v>9.7222222222222224E-3</v>
      </c>
      <c r="C50" s="814"/>
      <c r="D50" s="814" t="s">
        <v>215</v>
      </c>
      <c r="E50" s="814"/>
      <c r="F50" s="814" t="s">
        <v>215</v>
      </c>
      <c r="G50" s="814" t="s">
        <v>215</v>
      </c>
      <c r="H50" s="815"/>
    </row>
    <row r="51" spans="1:8" x14ac:dyDescent="0.25">
      <c r="A51" s="803" t="s">
        <v>71</v>
      </c>
      <c r="B51" s="813">
        <f>TIME(0,14,0)</f>
        <v>9.7222222222222224E-3</v>
      </c>
      <c r="C51" s="814"/>
      <c r="D51" s="814" t="s">
        <v>215</v>
      </c>
      <c r="E51" s="814"/>
      <c r="F51" s="814" t="s">
        <v>215</v>
      </c>
      <c r="G51" s="814" t="s">
        <v>215</v>
      </c>
      <c r="H51" s="815"/>
    </row>
    <row r="52" spans="1:8" x14ac:dyDescent="0.25">
      <c r="A52" s="803" t="s">
        <v>70</v>
      </c>
      <c r="B52" s="813">
        <f>TIME(0,8,0)</f>
        <v>5.5555555555555558E-3</v>
      </c>
      <c r="C52" s="814"/>
      <c r="D52" s="814" t="s">
        <v>215</v>
      </c>
      <c r="E52" s="814"/>
      <c r="F52" s="814" t="s">
        <v>215</v>
      </c>
      <c r="G52" s="814" t="s">
        <v>215</v>
      </c>
      <c r="H52" s="815"/>
    </row>
    <row r="53" spans="1:8" x14ac:dyDescent="0.25">
      <c r="A53" s="803" t="s">
        <v>69</v>
      </c>
      <c r="B53" s="813">
        <f>TIME(0,8,0)</f>
        <v>5.5555555555555558E-3</v>
      </c>
      <c r="C53" s="814"/>
      <c r="D53" s="814" t="s">
        <v>215</v>
      </c>
      <c r="E53" s="814"/>
      <c r="F53" s="814" t="s">
        <v>215</v>
      </c>
      <c r="G53" s="814" t="s">
        <v>215</v>
      </c>
      <c r="H53" s="815"/>
    </row>
    <row r="54" spans="1:8" x14ac:dyDescent="0.25">
      <c r="A54" s="803" t="s">
        <v>68</v>
      </c>
      <c r="B54" s="813">
        <f>TIME(0,8,0)</f>
        <v>5.5555555555555558E-3</v>
      </c>
      <c r="C54" s="814"/>
      <c r="D54" s="814" t="s">
        <v>215</v>
      </c>
      <c r="E54" s="814"/>
      <c r="F54" s="814" t="s">
        <v>215</v>
      </c>
      <c r="G54" s="814" t="s">
        <v>215</v>
      </c>
      <c r="H54" s="815"/>
    </row>
    <row r="55" spans="1:8" x14ac:dyDescent="0.25">
      <c r="A55" s="816" t="s">
        <v>67</v>
      </c>
      <c r="B55" s="831">
        <f>TIME(0,13,0)</f>
        <v>9.0277777777777769E-3</v>
      </c>
      <c r="C55" s="832"/>
      <c r="D55" s="818" t="s">
        <v>215</v>
      </c>
      <c r="E55" s="832"/>
      <c r="F55" s="818" t="s">
        <v>215</v>
      </c>
      <c r="G55" s="818" t="s">
        <v>215</v>
      </c>
      <c r="H55" s="819"/>
    </row>
    <row r="56" spans="1:8" x14ac:dyDescent="0.25">
      <c r="A56" s="833"/>
    </row>
    <row r="57" spans="1:8" x14ac:dyDescent="0.25">
      <c r="A57" s="800"/>
      <c r="B57" s="800"/>
    </row>
    <row r="58" spans="1:8" x14ac:dyDescent="0.25">
      <c r="A58" s="800" t="s">
        <v>25</v>
      </c>
      <c r="B58" s="800"/>
    </row>
    <row r="59" spans="1:8" x14ac:dyDescent="0.25">
      <c r="A59" s="800" t="s">
        <v>25</v>
      </c>
      <c r="B59" s="800"/>
    </row>
    <row r="60" spans="1:8" x14ac:dyDescent="0.25">
      <c r="A60" s="800" t="s">
        <v>25</v>
      </c>
      <c r="B60" s="800"/>
    </row>
    <row r="61" spans="1:8" x14ac:dyDescent="0.25">
      <c r="A61" s="800" t="s">
        <v>25</v>
      </c>
      <c r="B61" s="800"/>
    </row>
    <row r="62" spans="1:8" x14ac:dyDescent="0.25">
      <c r="A62" s="800" t="s">
        <v>25</v>
      </c>
      <c r="B62" s="800"/>
    </row>
  </sheetData>
  <printOptions horizontalCentered="1"/>
  <pageMargins left="0" right="0" top="0" bottom="0" header="0.5" footer="0"/>
  <pageSetup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1C5-4355-447C-93F8-9587FB3FC125}">
  <sheetPr>
    <pageSetUpPr fitToPage="1"/>
  </sheetPr>
  <dimension ref="A1:P191"/>
  <sheetViews>
    <sheetView workbookViewId="0">
      <selection activeCell="B2" sqref="B2:E2"/>
    </sheetView>
  </sheetViews>
  <sheetFormatPr defaultColWidth="9.28515625" defaultRowHeight="15" x14ac:dyDescent="0.2"/>
  <cols>
    <col min="1" max="1" width="9.28515625" style="533"/>
    <col min="2" max="2" width="20.7109375" style="533" customWidth="1"/>
    <col min="3" max="3" width="13" style="533" hidden="1" customWidth="1"/>
    <col min="4" max="12" width="11.7109375" style="514" customWidth="1"/>
    <col min="13" max="13" width="11.7109375" style="666" customWidth="1"/>
    <col min="14" max="16" width="11.7109375" style="514" customWidth="1"/>
    <col min="17" max="16384" width="9.28515625" style="534"/>
  </cols>
  <sheetData>
    <row r="1" spans="2:16" ht="16.5" thickBot="1" x14ac:dyDescent="0.3">
      <c r="B1" s="27" t="s">
        <v>192</v>
      </c>
      <c r="M1" s="514"/>
    </row>
    <row r="2" spans="2:16" ht="15.75" x14ac:dyDescent="0.25">
      <c r="B2" s="680" t="s">
        <v>214</v>
      </c>
      <c r="C2" s="513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713"/>
    </row>
    <row r="3" spans="2:16" ht="15.75" x14ac:dyDescent="0.25">
      <c r="B3" s="714" t="s">
        <v>2</v>
      </c>
      <c r="C3" s="678"/>
      <c r="D3" s="644" t="s">
        <v>3</v>
      </c>
      <c r="E3" s="644" t="s">
        <v>4</v>
      </c>
      <c r="F3" s="644" t="s">
        <v>6</v>
      </c>
      <c r="G3" s="644" t="s">
        <v>7</v>
      </c>
      <c r="H3" s="644" t="s">
        <v>5</v>
      </c>
      <c r="I3" s="644" t="s">
        <v>8</v>
      </c>
      <c r="J3" s="644" t="s">
        <v>9</v>
      </c>
      <c r="K3" s="723" t="s">
        <v>204</v>
      </c>
      <c r="L3" s="652" t="s">
        <v>205</v>
      </c>
      <c r="M3" s="646" t="s">
        <v>206</v>
      </c>
      <c r="N3" s="753" t="s">
        <v>207</v>
      </c>
      <c r="O3" s="768" t="s">
        <v>208</v>
      </c>
      <c r="P3" s="769" t="s">
        <v>212</v>
      </c>
    </row>
    <row r="4" spans="2:16" ht="15.75" x14ac:dyDescent="0.25">
      <c r="B4" s="677"/>
      <c r="C4" s="511"/>
      <c r="D4" s="676"/>
      <c r="E4" s="676"/>
      <c r="F4" s="676"/>
      <c r="G4" s="676"/>
      <c r="H4" s="676"/>
      <c r="I4" s="676"/>
      <c r="J4" s="676"/>
      <c r="K4" s="724"/>
      <c r="L4" s="653"/>
      <c r="M4" s="675"/>
      <c r="N4" s="754"/>
      <c r="O4" s="770"/>
      <c r="P4" s="771"/>
    </row>
    <row r="5" spans="2:16" ht="15.75" x14ac:dyDescent="0.25">
      <c r="B5" s="516" t="s">
        <v>21</v>
      </c>
      <c r="C5" s="674"/>
      <c r="D5" s="673">
        <v>0.27083333333333331</v>
      </c>
      <c r="E5" s="673">
        <v>0.28819444444444442</v>
      </c>
      <c r="F5" s="673">
        <v>0.33333333333333331</v>
      </c>
      <c r="G5" s="673">
        <v>0.375</v>
      </c>
      <c r="H5" s="673">
        <v>0.39583333333333331</v>
      </c>
      <c r="I5" s="673">
        <v>0.47916666666666669</v>
      </c>
      <c r="J5" s="673">
        <v>0.52083333333333337</v>
      </c>
      <c r="K5" s="725">
        <v>0.5625</v>
      </c>
      <c r="L5" s="654">
        <v>0.60416666666666663</v>
      </c>
      <c r="M5" s="647">
        <v>0.625</v>
      </c>
      <c r="N5" s="755">
        <v>0.65625</v>
      </c>
      <c r="O5" s="772">
        <v>0.6875</v>
      </c>
      <c r="P5" s="773">
        <v>0.72916666666666663</v>
      </c>
    </row>
    <row r="6" spans="2:16" ht="15.75" x14ac:dyDescent="0.25">
      <c r="B6" s="516" t="s">
        <v>23</v>
      </c>
      <c r="C6" s="661">
        <f>TIME(0,2,30)</f>
        <v>1.736111111111111E-3</v>
      </c>
      <c r="D6" s="672">
        <f>D5+$C6</f>
        <v>0.27256944444444442</v>
      </c>
      <c r="E6" s="672">
        <f>E5+$C6</f>
        <v>0.28993055555555552</v>
      </c>
      <c r="F6" s="672">
        <f t="shared" ref="F6:F51" si="0">F5+$C6</f>
        <v>0.33506944444444442</v>
      </c>
      <c r="G6" s="672">
        <f>G5+$C6</f>
        <v>0.3767361111111111</v>
      </c>
      <c r="H6" s="672">
        <f>H5+$C6</f>
        <v>0.39756944444444442</v>
      </c>
      <c r="I6" s="672">
        <f>I5+$C6</f>
        <v>0.48090277777777779</v>
      </c>
      <c r="J6" s="672">
        <f>J5+$C6</f>
        <v>0.52256944444444453</v>
      </c>
      <c r="K6" s="726">
        <f>K5+$C6</f>
        <v>0.56423611111111116</v>
      </c>
      <c r="L6" s="655">
        <f t="shared" ref="L6:L51" si="1">L5+$C6</f>
        <v>0.60590277777777779</v>
      </c>
      <c r="M6" s="648">
        <f>M5+$C6</f>
        <v>0.62673611111111116</v>
      </c>
      <c r="N6" s="756">
        <f>N5+$C6</f>
        <v>0.65798611111111116</v>
      </c>
      <c r="O6" s="774">
        <f>O5+$C6</f>
        <v>0.68923611111111116</v>
      </c>
      <c r="P6" s="775">
        <f>P5+$C6</f>
        <v>0.73090277777777779</v>
      </c>
    </row>
    <row r="7" spans="2:16" ht="15.75" x14ac:dyDescent="0.25">
      <c r="B7" s="516" t="s">
        <v>25</v>
      </c>
      <c r="C7" s="661">
        <f>TIME(0,0,30)</f>
        <v>3.4722222222222224E-4</v>
      </c>
      <c r="D7" s="672">
        <f t="shared" ref="D7:D52" si="2">D6+$C7</f>
        <v>0.27291666666666664</v>
      </c>
      <c r="E7" s="672">
        <f t="shared" ref="E7:E51" si="3">E6+$C7</f>
        <v>0.29027777777777775</v>
      </c>
      <c r="F7" s="672">
        <f t="shared" si="0"/>
        <v>0.33541666666666664</v>
      </c>
      <c r="G7" s="672">
        <f t="shared" ref="G7:G51" si="4">G6+$C7</f>
        <v>0.37708333333333333</v>
      </c>
      <c r="H7" s="672">
        <f t="shared" ref="H7:H51" si="5">H6+$C7</f>
        <v>0.39791666666666664</v>
      </c>
      <c r="I7" s="672">
        <f t="shared" ref="I7:J51" si="6">I6+$C7</f>
        <v>0.48125000000000001</v>
      </c>
      <c r="J7" s="672">
        <f t="shared" si="6"/>
        <v>0.52291666666666681</v>
      </c>
      <c r="K7" s="726">
        <f t="shared" ref="K7:K51" si="7">K6+$C7</f>
        <v>0.56458333333333344</v>
      </c>
      <c r="L7" s="655">
        <f t="shared" si="1"/>
        <v>0.60625000000000007</v>
      </c>
      <c r="M7" s="648">
        <f t="shared" ref="M7:M51" si="8">M6+$C7</f>
        <v>0.62708333333333344</v>
      </c>
      <c r="N7" s="756">
        <f>N6+$C7</f>
        <v>0.65833333333333344</v>
      </c>
      <c r="O7" s="774">
        <f t="shared" ref="O7:P51" si="9">O6+$C7</f>
        <v>0.68958333333333344</v>
      </c>
      <c r="P7" s="775">
        <f>P6+$C7</f>
        <v>0.73125000000000007</v>
      </c>
    </row>
    <row r="8" spans="2:16" ht="15.75" x14ac:dyDescent="0.25">
      <c r="B8" s="516" t="s">
        <v>26</v>
      </c>
      <c r="C8" s="664">
        <f>TIME(0,7,30)</f>
        <v>5.208333333333333E-3</v>
      </c>
      <c r="D8" s="672">
        <f t="shared" si="2"/>
        <v>0.27812499999999996</v>
      </c>
      <c r="E8" s="672">
        <f>E7+$C8</f>
        <v>0.29548611111111106</v>
      </c>
      <c r="F8" s="672">
        <f t="shared" si="0"/>
        <v>0.34062499999999996</v>
      </c>
      <c r="G8" s="672">
        <f t="shared" si="4"/>
        <v>0.38229166666666664</v>
      </c>
      <c r="H8" s="672">
        <f t="shared" si="5"/>
        <v>0.40312499999999996</v>
      </c>
      <c r="I8" s="672">
        <f t="shared" si="6"/>
        <v>0.48645833333333333</v>
      </c>
      <c r="J8" s="672">
        <f t="shared" si="6"/>
        <v>0.52812500000000018</v>
      </c>
      <c r="K8" s="726">
        <f t="shared" si="7"/>
        <v>0.56979166666666681</v>
      </c>
      <c r="L8" s="655">
        <f t="shared" si="1"/>
        <v>0.61145833333333344</v>
      </c>
      <c r="M8" s="648">
        <f t="shared" si="8"/>
        <v>0.63229166666666681</v>
      </c>
      <c r="N8" s="756">
        <f>N7+$C8</f>
        <v>0.66354166666666681</v>
      </c>
      <c r="O8" s="774">
        <f t="shared" si="9"/>
        <v>0.69479166666666681</v>
      </c>
      <c r="P8" s="775">
        <f t="shared" si="9"/>
        <v>0.73645833333333344</v>
      </c>
    </row>
    <row r="9" spans="2:16" ht="15.75" x14ac:dyDescent="0.25">
      <c r="B9" s="516"/>
      <c r="C9" s="664">
        <f>TIME(0,0,30)</f>
        <v>3.4722222222222224E-4</v>
      </c>
      <c r="D9" s="672">
        <f>D8+$C9</f>
        <v>0.27847222222222218</v>
      </c>
      <c r="E9" s="672">
        <f>E8+$C9</f>
        <v>0.29583333333333328</v>
      </c>
      <c r="F9" s="672">
        <f t="shared" ref="F9:M9" si="10">F8+$C9</f>
        <v>0.34097222222222218</v>
      </c>
      <c r="G9" s="672">
        <f t="shared" si="10"/>
        <v>0.38263888888888886</v>
      </c>
      <c r="H9" s="672">
        <f t="shared" si="10"/>
        <v>0.40347222222222218</v>
      </c>
      <c r="I9" s="672">
        <f t="shared" si="10"/>
        <v>0.48680555555555555</v>
      </c>
      <c r="J9" s="672">
        <f t="shared" si="10"/>
        <v>0.52847222222222245</v>
      </c>
      <c r="K9" s="726">
        <f t="shared" si="10"/>
        <v>0.57013888888888908</v>
      </c>
      <c r="L9" s="655">
        <f>L8+$C9</f>
        <v>0.61180555555555571</v>
      </c>
      <c r="M9" s="648">
        <f t="shared" si="10"/>
        <v>0.63263888888888908</v>
      </c>
      <c r="N9" s="756">
        <f>N8+$C9</f>
        <v>0.66388888888888908</v>
      </c>
      <c r="O9" s="774">
        <f>O8+$C9</f>
        <v>0.69513888888888908</v>
      </c>
      <c r="P9" s="775">
        <f>P8+$C9</f>
        <v>0.73680555555555571</v>
      </c>
    </row>
    <row r="10" spans="2:16" ht="15.75" x14ac:dyDescent="0.25">
      <c r="B10" s="516" t="s">
        <v>27</v>
      </c>
      <c r="C10" s="661">
        <f>TIME(0,2,30)</f>
        <v>1.736111111111111E-3</v>
      </c>
      <c r="D10" s="672">
        <f t="shared" si="2"/>
        <v>0.28020833333333328</v>
      </c>
      <c r="E10" s="672">
        <f t="shared" si="3"/>
        <v>0.29756944444444439</v>
      </c>
      <c r="F10" s="672">
        <f t="shared" si="0"/>
        <v>0.34270833333333328</v>
      </c>
      <c r="G10" s="672">
        <f t="shared" si="4"/>
        <v>0.38437499999999997</v>
      </c>
      <c r="H10" s="672">
        <f t="shared" si="5"/>
        <v>0.40520833333333328</v>
      </c>
      <c r="I10" s="672">
        <f t="shared" si="6"/>
        <v>0.48854166666666665</v>
      </c>
      <c r="J10" s="672">
        <f t="shared" si="6"/>
        <v>0.53020833333333361</v>
      </c>
      <c r="K10" s="726">
        <f t="shared" si="7"/>
        <v>0.57187500000000024</v>
      </c>
      <c r="L10" s="655">
        <f t="shared" si="1"/>
        <v>0.61354166666666687</v>
      </c>
      <c r="M10" s="648">
        <f t="shared" si="8"/>
        <v>0.63437500000000024</v>
      </c>
      <c r="N10" s="756">
        <f t="shared" ref="N10:N52" si="11">N9+$C10</f>
        <v>0.66562500000000024</v>
      </c>
      <c r="O10" s="774">
        <f t="shared" si="9"/>
        <v>0.69687500000000024</v>
      </c>
      <c r="P10" s="775">
        <f t="shared" si="9"/>
        <v>0.73854166666666687</v>
      </c>
    </row>
    <row r="11" spans="2:16" ht="15.75" x14ac:dyDescent="0.25">
      <c r="B11" s="516"/>
      <c r="C11" s="661">
        <f>TIME(0,0,30)</f>
        <v>3.4722222222222224E-4</v>
      </c>
      <c r="D11" s="672">
        <f>D10+$C11</f>
        <v>0.2805555555555555</v>
      </c>
      <c r="E11" s="672">
        <f t="shared" si="3"/>
        <v>0.29791666666666661</v>
      </c>
      <c r="F11" s="672">
        <f t="shared" si="0"/>
        <v>0.3430555555555555</v>
      </c>
      <c r="G11" s="672">
        <f t="shared" si="4"/>
        <v>0.38472222222222219</v>
      </c>
      <c r="H11" s="672">
        <f t="shared" si="5"/>
        <v>0.4055555555555555</v>
      </c>
      <c r="I11" s="672">
        <f t="shared" si="6"/>
        <v>0.48888888888888887</v>
      </c>
      <c r="J11" s="672">
        <f t="shared" si="6"/>
        <v>0.53055555555555589</v>
      </c>
      <c r="K11" s="726">
        <f>K10+$C11</f>
        <v>0.57222222222222252</v>
      </c>
      <c r="L11" s="655">
        <f>L10+$C11</f>
        <v>0.61388888888888915</v>
      </c>
      <c r="M11" s="648">
        <f t="shared" si="8"/>
        <v>0.63472222222222252</v>
      </c>
      <c r="N11" s="756">
        <f t="shared" si="11"/>
        <v>0.66597222222222252</v>
      </c>
      <c r="O11" s="774">
        <f t="shared" si="9"/>
        <v>0.69722222222222252</v>
      </c>
      <c r="P11" s="775">
        <f t="shared" si="9"/>
        <v>0.73888888888888915</v>
      </c>
    </row>
    <row r="12" spans="2:16" ht="15.75" x14ac:dyDescent="0.25">
      <c r="B12" s="516" t="s">
        <v>28</v>
      </c>
      <c r="C12" s="661">
        <f>TIME(0,1,30)</f>
        <v>1.0416666666666667E-3</v>
      </c>
      <c r="D12" s="672">
        <f t="shared" si="2"/>
        <v>0.28159722222222217</v>
      </c>
      <c r="E12" s="672">
        <f t="shared" si="3"/>
        <v>0.29895833333333327</v>
      </c>
      <c r="F12" s="672">
        <f t="shared" si="0"/>
        <v>0.34409722222222217</v>
      </c>
      <c r="G12" s="672">
        <f t="shared" si="4"/>
        <v>0.38576388888888885</v>
      </c>
      <c r="H12" s="672">
        <f>H11+$C12</f>
        <v>0.40659722222222217</v>
      </c>
      <c r="I12" s="672">
        <f t="shared" si="6"/>
        <v>0.48993055555555554</v>
      </c>
      <c r="J12" s="672">
        <f t="shared" si="6"/>
        <v>0.53159722222222261</v>
      </c>
      <c r="K12" s="726">
        <f>K11+$C12</f>
        <v>0.57326388888888924</v>
      </c>
      <c r="L12" s="655">
        <f t="shared" si="1"/>
        <v>0.61493055555555587</v>
      </c>
      <c r="M12" s="648">
        <f>M11+$C12</f>
        <v>0.63576388888888924</v>
      </c>
      <c r="N12" s="756">
        <f t="shared" si="11"/>
        <v>0.66701388888888924</v>
      </c>
      <c r="O12" s="774">
        <f>O11+$C12</f>
        <v>0.69826388888888924</v>
      </c>
      <c r="P12" s="775">
        <f t="shared" si="9"/>
        <v>0.73993055555555587</v>
      </c>
    </row>
    <row r="13" spans="2:16" ht="15.75" x14ac:dyDescent="0.25">
      <c r="B13" s="516"/>
      <c r="C13" s="661">
        <f>TIME(0,0,30)</f>
        <v>3.4722222222222224E-4</v>
      </c>
      <c r="D13" s="672">
        <f t="shared" si="2"/>
        <v>0.28194444444444439</v>
      </c>
      <c r="E13" s="672">
        <f t="shared" si="3"/>
        <v>0.29930555555555549</v>
      </c>
      <c r="F13" s="672">
        <f t="shared" si="0"/>
        <v>0.34444444444444439</v>
      </c>
      <c r="G13" s="672">
        <f t="shared" si="4"/>
        <v>0.38611111111111107</v>
      </c>
      <c r="H13" s="672">
        <f t="shared" si="5"/>
        <v>0.40694444444444439</v>
      </c>
      <c r="I13" s="672">
        <f t="shared" si="6"/>
        <v>0.49027777777777776</v>
      </c>
      <c r="J13" s="672">
        <f>J12+$C13</f>
        <v>0.53194444444444489</v>
      </c>
      <c r="K13" s="726">
        <f t="shared" si="7"/>
        <v>0.57361111111111152</v>
      </c>
      <c r="L13" s="655">
        <f t="shared" si="1"/>
        <v>0.61527777777777815</v>
      </c>
      <c r="M13" s="648">
        <f t="shared" si="8"/>
        <v>0.63611111111111152</v>
      </c>
      <c r="N13" s="756">
        <f>N12+$C13</f>
        <v>0.66736111111111152</v>
      </c>
      <c r="O13" s="774">
        <f t="shared" si="9"/>
        <v>0.69861111111111152</v>
      </c>
      <c r="P13" s="775">
        <f t="shared" si="9"/>
        <v>0.74027777777777815</v>
      </c>
    </row>
    <row r="14" spans="2:16" ht="15.75" x14ac:dyDescent="0.25">
      <c r="B14" s="516" t="s">
        <v>29</v>
      </c>
      <c r="C14" s="661">
        <f>TIME(0,1,30)</f>
        <v>1.0416666666666667E-3</v>
      </c>
      <c r="D14" s="672">
        <f t="shared" si="2"/>
        <v>0.28298611111111105</v>
      </c>
      <c r="E14" s="672">
        <f t="shared" si="3"/>
        <v>0.30034722222222215</v>
      </c>
      <c r="F14" s="672">
        <f t="shared" si="0"/>
        <v>0.34548611111111105</v>
      </c>
      <c r="G14" s="672">
        <f t="shared" si="4"/>
        <v>0.38715277777777773</v>
      </c>
      <c r="H14" s="672">
        <f t="shared" si="5"/>
        <v>0.40798611111111105</v>
      </c>
      <c r="I14" s="672">
        <f t="shared" si="6"/>
        <v>0.49131944444444442</v>
      </c>
      <c r="J14" s="672">
        <f>J13+$C14</f>
        <v>0.5329861111111116</v>
      </c>
      <c r="K14" s="726">
        <f t="shared" si="7"/>
        <v>0.57465277777777823</v>
      </c>
      <c r="L14" s="655">
        <f t="shared" si="1"/>
        <v>0.61631944444444486</v>
      </c>
      <c r="M14" s="648">
        <f t="shared" si="8"/>
        <v>0.63715277777777823</v>
      </c>
      <c r="N14" s="756">
        <f t="shared" si="11"/>
        <v>0.66840277777777823</v>
      </c>
      <c r="O14" s="774">
        <f t="shared" si="9"/>
        <v>0.69965277777777823</v>
      </c>
      <c r="P14" s="775">
        <f t="shared" si="9"/>
        <v>0.74131944444444486</v>
      </c>
    </row>
    <row r="15" spans="2:16" ht="15.75" x14ac:dyDescent="0.25">
      <c r="B15" s="516"/>
      <c r="C15" s="661">
        <f>TIME(0,1,30)</f>
        <v>1.0416666666666667E-3</v>
      </c>
      <c r="D15" s="672">
        <f t="shared" si="2"/>
        <v>0.28402777777777771</v>
      </c>
      <c r="E15" s="672">
        <f t="shared" si="3"/>
        <v>0.30138888888888882</v>
      </c>
      <c r="F15" s="672">
        <f t="shared" si="0"/>
        <v>0.34652777777777771</v>
      </c>
      <c r="G15" s="672">
        <f t="shared" si="4"/>
        <v>0.3881944444444444</v>
      </c>
      <c r="H15" s="672">
        <f t="shared" si="5"/>
        <v>0.40902777777777771</v>
      </c>
      <c r="I15" s="672">
        <f t="shared" si="6"/>
        <v>0.49236111111111108</v>
      </c>
      <c r="J15" s="672">
        <f t="shared" si="6"/>
        <v>0.53402777777777832</v>
      </c>
      <c r="K15" s="726">
        <f>K14+$C15</f>
        <v>0.57569444444444495</v>
      </c>
      <c r="L15" s="655">
        <f>L14+$C15</f>
        <v>0.61736111111111158</v>
      </c>
      <c r="M15" s="648">
        <f t="shared" si="8"/>
        <v>0.63819444444444495</v>
      </c>
      <c r="N15" s="756">
        <f t="shared" si="11"/>
        <v>0.66944444444444495</v>
      </c>
      <c r="O15" s="774">
        <f t="shared" si="9"/>
        <v>0.70069444444444495</v>
      </c>
      <c r="P15" s="775">
        <f t="shared" si="9"/>
        <v>0.74236111111111158</v>
      </c>
    </row>
    <row r="16" spans="2:16" ht="15.75" x14ac:dyDescent="0.25">
      <c r="B16" s="516" t="s">
        <v>30</v>
      </c>
      <c r="C16" s="664">
        <f>TIME(0,1,30)</f>
        <v>1.0416666666666667E-3</v>
      </c>
      <c r="D16" s="672">
        <f t="shared" si="2"/>
        <v>0.28506944444444438</v>
      </c>
      <c r="E16" s="672">
        <f t="shared" si="3"/>
        <v>0.30243055555555548</v>
      </c>
      <c r="F16" s="672">
        <f t="shared" si="0"/>
        <v>0.34756944444444438</v>
      </c>
      <c r="G16" s="672">
        <f t="shared" si="4"/>
        <v>0.38923611111111106</v>
      </c>
      <c r="H16" s="672">
        <f>H15+$C16</f>
        <v>0.41006944444444438</v>
      </c>
      <c r="I16" s="672">
        <f t="shared" si="6"/>
        <v>0.49340277777777775</v>
      </c>
      <c r="J16" s="672">
        <f t="shared" si="6"/>
        <v>0.53506944444444504</v>
      </c>
      <c r="K16" s="726">
        <f>K15+$C16</f>
        <v>0.57673611111111167</v>
      </c>
      <c r="L16" s="655">
        <f t="shared" si="1"/>
        <v>0.6184027777777783</v>
      </c>
      <c r="M16" s="648">
        <f t="shared" si="8"/>
        <v>0.63923611111111167</v>
      </c>
      <c r="N16" s="756">
        <f t="shared" si="11"/>
        <v>0.67048611111111167</v>
      </c>
      <c r="O16" s="774">
        <f t="shared" si="9"/>
        <v>0.70173611111111167</v>
      </c>
      <c r="P16" s="775">
        <f t="shared" si="9"/>
        <v>0.7434027777777783</v>
      </c>
    </row>
    <row r="17" spans="1:16" ht="15.75" x14ac:dyDescent="0.25">
      <c r="B17" s="516"/>
      <c r="C17" s="664">
        <f>TIME(0,0,30)</f>
        <v>3.4722222222222224E-4</v>
      </c>
      <c r="D17" s="669">
        <f t="shared" si="2"/>
        <v>0.2854166666666666</v>
      </c>
      <c r="E17" s="669">
        <f>E16+$C17</f>
        <v>0.3027777777777777</v>
      </c>
      <c r="F17" s="669">
        <f t="shared" si="0"/>
        <v>0.3479166666666666</v>
      </c>
      <c r="G17" s="669">
        <f t="shared" si="4"/>
        <v>0.38958333333333328</v>
      </c>
      <c r="H17" s="669">
        <f>H16+$C17</f>
        <v>0.4104166666666666</v>
      </c>
      <c r="I17" s="669">
        <f t="shared" si="6"/>
        <v>0.49374999999999997</v>
      </c>
      <c r="J17" s="669">
        <f>J16+$C17</f>
        <v>0.53541666666666732</v>
      </c>
      <c r="K17" s="727">
        <f t="shared" si="7"/>
        <v>0.57708333333333395</v>
      </c>
      <c r="L17" s="656">
        <f t="shared" si="1"/>
        <v>0.61875000000000058</v>
      </c>
      <c r="M17" s="642">
        <f t="shared" si="8"/>
        <v>0.63958333333333395</v>
      </c>
      <c r="N17" s="757">
        <f t="shared" si="11"/>
        <v>0.67083333333333395</v>
      </c>
      <c r="O17" s="776">
        <f t="shared" si="9"/>
        <v>0.70208333333333395</v>
      </c>
      <c r="P17" s="777">
        <f t="shared" si="9"/>
        <v>0.74375000000000058</v>
      </c>
    </row>
    <row r="18" spans="1:16" ht="15.75" x14ac:dyDescent="0.25">
      <c r="B18" s="516" t="s">
        <v>31</v>
      </c>
      <c r="C18" s="661">
        <f>TIME(0,2,30)</f>
        <v>1.736111111111111E-3</v>
      </c>
      <c r="D18" s="669">
        <f t="shared" si="2"/>
        <v>0.2871527777777777</v>
      </c>
      <c r="E18" s="669">
        <f t="shared" si="3"/>
        <v>0.30451388888888881</v>
      </c>
      <c r="F18" s="669">
        <f>F17+$C18</f>
        <v>0.3496527777777777</v>
      </c>
      <c r="G18" s="669">
        <f>G17+$C18</f>
        <v>0.39131944444444439</v>
      </c>
      <c r="H18" s="669">
        <f t="shared" si="5"/>
        <v>0.4121527777777777</v>
      </c>
      <c r="I18" s="669">
        <f t="shared" si="6"/>
        <v>0.49548611111111107</v>
      </c>
      <c r="J18" s="669">
        <f>J17+$C18</f>
        <v>0.53715277777777848</v>
      </c>
      <c r="K18" s="727">
        <f>K17+$C18</f>
        <v>0.57881944444444511</v>
      </c>
      <c r="L18" s="656">
        <f t="shared" si="1"/>
        <v>0.62048611111111174</v>
      </c>
      <c r="M18" s="642">
        <f t="shared" si="8"/>
        <v>0.64131944444444511</v>
      </c>
      <c r="N18" s="757">
        <f t="shared" si="11"/>
        <v>0.67256944444444511</v>
      </c>
      <c r="O18" s="776">
        <f t="shared" si="9"/>
        <v>0.70381944444444511</v>
      </c>
      <c r="P18" s="777">
        <f t="shared" si="9"/>
        <v>0.74548611111111174</v>
      </c>
    </row>
    <row r="19" spans="1:16" ht="15.75" x14ac:dyDescent="0.25">
      <c r="B19" s="516"/>
      <c r="C19" s="661">
        <f>TIME(0,0,30)</f>
        <v>3.4722222222222224E-4</v>
      </c>
      <c r="D19" s="669">
        <f t="shared" si="2"/>
        <v>0.28749999999999992</v>
      </c>
      <c r="E19" s="669">
        <f t="shared" si="3"/>
        <v>0.30486111111111103</v>
      </c>
      <c r="F19" s="669">
        <f>F18+$C19</f>
        <v>0.34999999999999992</v>
      </c>
      <c r="G19" s="669">
        <f>G18+$C19</f>
        <v>0.39166666666666661</v>
      </c>
      <c r="H19" s="669">
        <f t="shared" si="5"/>
        <v>0.41249999999999992</v>
      </c>
      <c r="I19" s="669">
        <f t="shared" si="6"/>
        <v>0.49583333333333329</v>
      </c>
      <c r="J19" s="669">
        <f t="shared" si="6"/>
        <v>0.53750000000000075</v>
      </c>
      <c r="K19" s="727">
        <f t="shared" si="7"/>
        <v>0.57916666666666738</v>
      </c>
      <c r="L19" s="656">
        <f t="shared" si="1"/>
        <v>0.62083333333333401</v>
      </c>
      <c r="M19" s="642">
        <f t="shared" si="8"/>
        <v>0.64166666666666738</v>
      </c>
      <c r="N19" s="757">
        <f t="shared" si="11"/>
        <v>0.67291666666666738</v>
      </c>
      <c r="O19" s="776">
        <f t="shared" si="9"/>
        <v>0.70416666666666738</v>
      </c>
      <c r="P19" s="777">
        <f>P18+$C19</f>
        <v>0.74583333333333401</v>
      </c>
    </row>
    <row r="20" spans="1:16" s="742" customFormat="1" ht="15.75" x14ac:dyDescent="0.25">
      <c r="A20" s="27"/>
      <c r="B20" s="516" t="s">
        <v>32</v>
      </c>
      <c r="C20" s="664">
        <f>TIME(0,1,30)</f>
        <v>1.0416666666666667E-3</v>
      </c>
      <c r="D20" s="668">
        <f t="shared" si="2"/>
        <v>0.28854166666666659</v>
      </c>
      <c r="E20" s="668">
        <f t="shared" si="3"/>
        <v>0.30590277777777769</v>
      </c>
      <c r="F20" s="668">
        <f t="shared" si="0"/>
        <v>0.35104166666666659</v>
      </c>
      <c r="G20" s="668">
        <f t="shared" si="4"/>
        <v>0.39270833333333327</v>
      </c>
      <c r="H20" s="668">
        <f t="shared" si="5"/>
        <v>0.41354166666666659</v>
      </c>
      <c r="I20" s="668">
        <f t="shared" si="6"/>
        <v>0.49687499999999996</v>
      </c>
      <c r="J20" s="668">
        <f t="shared" si="6"/>
        <v>0.53854166666666747</v>
      </c>
      <c r="K20" s="728">
        <f t="shared" si="7"/>
        <v>0.5802083333333341</v>
      </c>
      <c r="L20" s="657">
        <f t="shared" si="1"/>
        <v>0.62187500000000073</v>
      </c>
      <c r="M20" s="649">
        <f t="shared" si="8"/>
        <v>0.6427083333333341</v>
      </c>
      <c r="N20" s="758">
        <f t="shared" si="11"/>
        <v>0.6739583333333341</v>
      </c>
      <c r="O20" s="778">
        <f t="shared" si="9"/>
        <v>0.7052083333333341</v>
      </c>
      <c r="P20" s="779">
        <f t="shared" si="9"/>
        <v>0.74687500000000073</v>
      </c>
    </row>
    <row r="21" spans="1:16" x14ac:dyDescent="0.2">
      <c r="B21" s="752"/>
      <c r="C21" s="661">
        <f>TIME(0,0,30)</f>
        <v>3.4722222222222224E-4</v>
      </c>
      <c r="D21" s="669">
        <f t="shared" si="2"/>
        <v>0.28888888888888881</v>
      </c>
      <c r="E21" s="669">
        <f t="shared" si="3"/>
        <v>0.30624999999999991</v>
      </c>
      <c r="F21" s="669">
        <f>F20+$C21</f>
        <v>0.35138888888888881</v>
      </c>
      <c r="G21" s="669">
        <f t="shared" si="4"/>
        <v>0.39305555555555549</v>
      </c>
      <c r="H21" s="669">
        <f>H20+$C21</f>
        <v>0.41388888888888881</v>
      </c>
      <c r="I21" s="669">
        <f t="shared" si="6"/>
        <v>0.49722222222222218</v>
      </c>
      <c r="J21" s="669">
        <f t="shared" si="6"/>
        <v>0.53888888888888975</v>
      </c>
      <c r="K21" s="727">
        <f>K20+$C21</f>
        <v>0.58055555555555638</v>
      </c>
      <c r="L21" s="656">
        <f t="shared" si="1"/>
        <v>0.62222222222222301</v>
      </c>
      <c r="M21" s="642">
        <f t="shared" si="8"/>
        <v>0.64305555555555638</v>
      </c>
      <c r="N21" s="757">
        <f t="shared" si="11"/>
        <v>0.67430555555555638</v>
      </c>
      <c r="O21" s="776">
        <f t="shared" si="9"/>
        <v>0.70555555555555638</v>
      </c>
      <c r="P21" s="777">
        <f t="shared" si="9"/>
        <v>0.74722222222222301</v>
      </c>
    </row>
    <row r="22" spans="1:16" ht="15.75" x14ac:dyDescent="0.25">
      <c r="B22" s="516" t="s">
        <v>33</v>
      </c>
      <c r="C22" s="661">
        <f>TIME(0,1,30)</f>
        <v>1.0416666666666667E-3</v>
      </c>
      <c r="D22" s="669">
        <f t="shared" si="2"/>
        <v>0.28993055555555547</v>
      </c>
      <c r="E22" s="669">
        <f t="shared" si="3"/>
        <v>0.30729166666666657</v>
      </c>
      <c r="F22" s="669">
        <f t="shared" si="0"/>
        <v>0.35243055555555547</v>
      </c>
      <c r="G22" s="669">
        <f t="shared" si="4"/>
        <v>0.39409722222222215</v>
      </c>
      <c r="H22" s="669">
        <f>H21+$C22</f>
        <v>0.41493055555555547</v>
      </c>
      <c r="I22" s="669">
        <f t="shared" si="6"/>
        <v>0.49826388888888884</v>
      </c>
      <c r="J22" s="669">
        <f t="shared" si="6"/>
        <v>0.53993055555555647</v>
      </c>
      <c r="K22" s="727">
        <f>K21+$C22</f>
        <v>0.5815972222222231</v>
      </c>
      <c r="L22" s="656">
        <f t="shared" si="1"/>
        <v>0.62326388888888973</v>
      </c>
      <c r="M22" s="642">
        <f t="shared" si="8"/>
        <v>0.6440972222222231</v>
      </c>
      <c r="N22" s="757">
        <f t="shared" si="11"/>
        <v>0.6753472222222231</v>
      </c>
      <c r="O22" s="776">
        <f t="shared" si="9"/>
        <v>0.7065972222222231</v>
      </c>
      <c r="P22" s="777">
        <f t="shared" si="9"/>
        <v>0.74826388888888973</v>
      </c>
    </row>
    <row r="23" spans="1:16" ht="15.75" x14ac:dyDescent="0.25">
      <c r="B23" s="516"/>
      <c r="C23" s="661">
        <f>TIME(0,0,30)</f>
        <v>3.4722222222222224E-4</v>
      </c>
      <c r="D23" s="669">
        <f>D22+$C23</f>
        <v>0.29027777777777769</v>
      </c>
      <c r="E23" s="669">
        <f t="shared" si="3"/>
        <v>0.3076388888888888</v>
      </c>
      <c r="F23" s="669">
        <f t="shared" si="0"/>
        <v>0.35277777777777769</v>
      </c>
      <c r="G23" s="669">
        <f t="shared" si="4"/>
        <v>0.39444444444444438</v>
      </c>
      <c r="H23" s="669">
        <f t="shared" si="5"/>
        <v>0.41527777777777769</v>
      </c>
      <c r="I23" s="669">
        <f t="shared" si="6"/>
        <v>0.49861111111111106</v>
      </c>
      <c r="J23" s="669">
        <f t="shared" si="6"/>
        <v>0.54027777777777874</v>
      </c>
      <c r="K23" s="727">
        <f t="shared" si="7"/>
        <v>0.58194444444444537</v>
      </c>
      <c r="L23" s="656">
        <f>L22+$C23</f>
        <v>0.623611111111112</v>
      </c>
      <c r="M23" s="642">
        <f t="shared" si="8"/>
        <v>0.64444444444444537</v>
      </c>
      <c r="N23" s="757">
        <f t="shared" si="11"/>
        <v>0.67569444444444537</v>
      </c>
      <c r="O23" s="776">
        <f t="shared" si="9"/>
        <v>0.70694444444444537</v>
      </c>
      <c r="P23" s="777">
        <f t="shared" si="9"/>
        <v>0.748611111111112</v>
      </c>
    </row>
    <row r="24" spans="1:16" ht="15.75" x14ac:dyDescent="0.25">
      <c r="B24" s="516" t="s">
        <v>34</v>
      </c>
      <c r="C24" s="661">
        <f>TIME(0,1,30)</f>
        <v>1.0416666666666667E-3</v>
      </c>
      <c r="D24" s="669">
        <f t="shared" si="2"/>
        <v>0.29131944444444435</v>
      </c>
      <c r="E24" s="669">
        <f t="shared" si="3"/>
        <v>0.30868055555555546</v>
      </c>
      <c r="F24" s="669">
        <f t="shared" si="0"/>
        <v>0.35381944444444435</v>
      </c>
      <c r="G24" s="669">
        <f t="shared" si="4"/>
        <v>0.39548611111111104</v>
      </c>
      <c r="H24" s="669">
        <f t="shared" si="5"/>
        <v>0.41631944444444435</v>
      </c>
      <c r="I24" s="669">
        <f t="shared" si="6"/>
        <v>0.49965277777777772</v>
      </c>
      <c r="J24" s="669">
        <f t="shared" si="6"/>
        <v>0.54131944444444546</v>
      </c>
      <c r="K24" s="727">
        <f>K23+$C24</f>
        <v>0.58298611111111209</v>
      </c>
      <c r="L24" s="656">
        <f t="shared" si="1"/>
        <v>0.62465277777777872</v>
      </c>
      <c r="M24" s="642">
        <f t="shared" si="8"/>
        <v>0.64548611111111209</v>
      </c>
      <c r="N24" s="757">
        <f t="shared" si="11"/>
        <v>0.67673611111111209</v>
      </c>
      <c r="O24" s="776">
        <f t="shared" si="9"/>
        <v>0.70798611111111209</v>
      </c>
      <c r="P24" s="777">
        <f t="shared" si="9"/>
        <v>0.74965277777777872</v>
      </c>
    </row>
    <row r="25" spans="1:16" ht="15.75" x14ac:dyDescent="0.25">
      <c r="B25" s="516" t="s">
        <v>25</v>
      </c>
      <c r="C25" s="662">
        <f>TIME(0,0,30)</f>
        <v>3.4722222222222224E-4</v>
      </c>
      <c r="D25" s="669">
        <f t="shared" si="2"/>
        <v>0.29166666666666657</v>
      </c>
      <c r="E25" s="669">
        <f t="shared" si="3"/>
        <v>0.30902777777777768</v>
      </c>
      <c r="F25" s="669">
        <f t="shared" si="0"/>
        <v>0.35416666666666657</v>
      </c>
      <c r="G25" s="669">
        <f t="shared" si="4"/>
        <v>0.39583333333333326</v>
      </c>
      <c r="H25" s="669">
        <f t="shared" si="5"/>
        <v>0.41666666666666657</v>
      </c>
      <c r="I25" s="669">
        <f t="shared" si="6"/>
        <v>0.49999999999999994</v>
      </c>
      <c r="J25" s="669">
        <f>J24+$C25</f>
        <v>0.54166666666666774</v>
      </c>
      <c r="K25" s="727">
        <f t="shared" si="7"/>
        <v>0.58333333333333437</v>
      </c>
      <c r="L25" s="656">
        <f t="shared" si="1"/>
        <v>0.625000000000001</v>
      </c>
      <c r="M25" s="642">
        <f t="shared" si="8"/>
        <v>0.64583333333333437</v>
      </c>
      <c r="N25" s="757">
        <f t="shared" si="11"/>
        <v>0.67708333333333437</v>
      </c>
      <c r="O25" s="776">
        <f t="shared" si="9"/>
        <v>0.70833333333333437</v>
      </c>
      <c r="P25" s="777">
        <f t="shared" si="9"/>
        <v>0.750000000000001</v>
      </c>
    </row>
    <row r="26" spans="1:16" ht="15.75" x14ac:dyDescent="0.25">
      <c r="B26" s="516" t="s">
        <v>35</v>
      </c>
      <c r="C26" s="663">
        <f>TIME(0,1,30)</f>
        <v>1.0416666666666667E-3</v>
      </c>
      <c r="D26" s="669">
        <f t="shared" si="2"/>
        <v>0.29270833333333324</v>
      </c>
      <c r="E26" s="669">
        <f t="shared" si="3"/>
        <v>0.31006944444444434</v>
      </c>
      <c r="F26" s="669">
        <f t="shared" si="0"/>
        <v>0.35520833333333324</v>
      </c>
      <c r="G26" s="669">
        <f t="shared" si="4"/>
        <v>0.39687499999999992</v>
      </c>
      <c r="H26" s="669">
        <f t="shared" si="5"/>
        <v>0.41770833333333324</v>
      </c>
      <c r="I26" s="669">
        <f t="shared" si="6"/>
        <v>0.50104166666666661</v>
      </c>
      <c r="J26" s="669">
        <f t="shared" si="6"/>
        <v>0.54270833333333446</v>
      </c>
      <c r="K26" s="727">
        <f t="shared" si="7"/>
        <v>0.58437500000000109</v>
      </c>
      <c r="L26" s="656">
        <f t="shared" si="1"/>
        <v>0.62604166666666772</v>
      </c>
      <c r="M26" s="642">
        <f t="shared" si="8"/>
        <v>0.64687500000000109</v>
      </c>
      <c r="N26" s="757">
        <f t="shared" si="11"/>
        <v>0.67812500000000109</v>
      </c>
      <c r="O26" s="776">
        <f t="shared" si="9"/>
        <v>0.70937500000000109</v>
      </c>
      <c r="P26" s="777">
        <f t="shared" si="9"/>
        <v>0.75104166666666772</v>
      </c>
    </row>
    <row r="27" spans="1:16" ht="15.75" x14ac:dyDescent="0.25">
      <c r="B27" s="516"/>
      <c r="C27" s="663">
        <f>TIME(0,0,30)</f>
        <v>3.4722222222222224E-4</v>
      </c>
      <c r="D27" s="669">
        <f t="shared" si="2"/>
        <v>0.29305555555555546</v>
      </c>
      <c r="E27" s="669">
        <f t="shared" si="3"/>
        <v>0.31041666666666656</v>
      </c>
      <c r="F27" s="669">
        <f t="shared" si="0"/>
        <v>0.35555555555555546</v>
      </c>
      <c r="G27" s="669">
        <f t="shared" si="4"/>
        <v>0.39722222222222214</v>
      </c>
      <c r="H27" s="669">
        <f>H26+$C27</f>
        <v>0.41805555555555546</v>
      </c>
      <c r="I27" s="669">
        <f t="shared" si="6"/>
        <v>0.50138888888888888</v>
      </c>
      <c r="J27" s="669">
        <f t="shared" si="6"/>
        <v>0.54305555555555673</v>
      </c>
      <c r="K27" s="727">
        <f t="shared" si="7"/>
        <v>0.58472222222222336</v>
      </c>
      <c r="L27" s="656">
        <f t="shared" si="1"/>
        <v>0.62638888888888999</v>
      </c>
      <c r="M27" s="642">
        <f t="shared" si="8"/>
        <v>0.64722222222222336</v>
      </c>
      <c r="N27" s="757">
        <f t="shared" si="11"/>
        <v>0.67847222222222336</v>
      </c>
      <c r="O27" s="776">
        <f t="shared" si="9"/>
        <v>0.70972222222222336</v>
      </c>
      <c r="P27" s="777">
        <f t="shared" si="9"/>
        <v>0.75138888888888999</v>
      </c>
    </row>
    <row r="28" spans="1:16" ht="15.75" x14ac:dyDescent="0.25">
      <c r="B28" s="516" t="s">
        <v>36</v>
      </c>
      <c r="C28" s="662">
        <f>TIME(0,1,30)</f>
        <v>1.0416666666666667E-3</v>
      </c>
      <c r="D28" s="669">
        <f t="shared" si="2"/>
        <v>0.29409722222222212</v>
      </c>
      <c r="E28" s="669">
        <f t="shared" si="3"/>
        <v>0.31145833333333323</v>
      </c>
      <c r="F28" s="669">
        <f t="shared" si="0"/>
        <v>0.35659722222222212</v>
      </c>
      <c r="G28" s="669">
        <f t="shared" si="4"/>
        <v>0.39826388888888881</v>
      </c>
      <c r="H28" s="669">
        <f t="shared" si="5"/>
        <v>0.41909722222222212</v>
      </c>
      <c r="I28" s="669">
        <f t="shared" si="6"/>
        <v>0.5024305555555556</v>
      </c>
      <c r="J28" s="669">
        <f t="shared" si="6"/>
        <v>0.54409722222222345</v>
      </c>
      <c r="K28" s="727">
        <f t="shared" si="7"/>
        <v>0.58576388888889008</v>
      </c>
      <c r="L28" s="656">
        <f t="shared" si="1"/>
        <v>0.62743055555555671</v>
      </c>
      <c r="M28" s="642">
        <f t="shared" si="8"/>
        <v>0.64826388888889008</v>
      </c>
      <c r="N28" s="757">
        <f t="shared" si="11"/>
        <v>0.67951388888889008</v>
      </c>
      <c r="O28" s="776">
        <f t="shared" si="9"/>
        <v>0.71076388888889008</v>
      </c>
      <c r="P28" s="777">
        <f t="shared" si="9"/>
        <v>0.75243055555555671</v>
      </c>
    </row>
    <row r="29" spans="1:16" ht="15.75" x14ac:dyDescent="0.25">
      <c r="B29" s="516"/>
      <c r="C29" s="662">
        <f>TIME(0,0,30)</f>
        <v>3.4722222222222224E-4</v>
      </c>
      <c r="D29" s="669">
        <f t="shared" si="2"/>
        <v>0.29444444444444434</v>
      </c>
      <c r="E29" s="669">
        <f t="shared" si="3"/>
        <v>0.31180555555555545</v>
      </c>
      <c r="F29" s="669">
        <f>F28+$C29</f>
        <v>0.35694444444444434</v>
      </c>
      <c r="G29" s="669">
        <f>G28+$C29</f>
        <v>0.39861111111111103</v>
      </c>
      <c r="H29" s="669">
        <f t="shared" si="5"/>
        <v>0.41944444444444434</v>
      </c>
      <c r="I29" s="669">
        <f t="shared" si="6"/>
        <v>0.50277777777777788</v>
      </c>
      <c r="J29" s="669">
        <f t="shared" si="6"/>
        <v>0.54444444444444573</v>
      </c>
      <c r="K29" s="727">
        <f t="shared" si="7"/>
        <v>0.58611111111111236</v>
      </c>
      <c r="L29" s="656">
        <f t="shared" si="1"/>
        <v>0.62777777777777899</v>
      </c>
      <c r="M29" s="642">
        <f t="shared" si="8"/>
        <v>0.64861111111111236</v>
      </c>
      <c r="N29" s="757">
        <f t="shared" si="11"/>
        <v>0.67986111111111236</v>
      </c>
      <c r="O29" s="776">
        <f t="shared" si="9"/>
        <v>0.71111111111111236</v>
      </c>
      <c r="P29" s="777">
        <f t="shared" si="9"/>
        <v>0.75277777777777899</v>
      </c>
    </row>
    <row r="30" spans="1:16" ht="15.75" x14ac:dyDescent="0.25">
      <c r="B30" s="516" t="s">
        <v>37</v>
      </c>
      <c r="C30" s="661">
        <f>TIME(0,1,30)</f>
        <v>1.0416666666666667E-3</v>
      </c>
      <c r="D30" s="669">
        <f t="shared" si="2"/>
        <v>0.29548611111111101</v>
      </c>
      <c r="E30" s="669">
        <f t="shared" si="3"/>
        <v>0.31284722222222211</v>
      </c>
      <c r="F30" s="669">
        <f t="shared" si="0"/>
        <v>0.35798611111111101</v>
      </c>
      <c r="G30" s="669">
        <f t="shared" si="4"/>
        <v>0.39965277777777769</v>
      </c>
      <c r="H30" s="669">
        <f t="shared" si="5"/>
        <v>0.42048611111111101</v>
      </c>
      <c r="I30" s="669">
        <f t="shared" si="6"/>
        <v>0.5038194444444446</v>
      </c>
      <c r="J30" s="669">
        <f t="shared" si="6"/>
        <v>0.54548611111111245</v>
      </c>
      <c r="K30" s="727">
        <f t="shared" si="7"/>
        <v>0.58715277777777908</v>
      </c>
      <c r="L30" s="656">
        <f t="shared" si="1"/>
        <v>0.62881944444444571</v>
      </c>
      <c r="M30" s="642">
        <f t="shared" si="8"/>
        <v>0.64965277777777908</v>
      </c>
      <c r="N30" s="757">
        <f t="shared" si="11"/>
        <v>0.68090277777777908</v>
      </c>
      <c r="O30" s="776">
        <f t="shared" si="9"/>
        <v>0.71215277777777908</v>
      </c>
      <c r="P30" s="777">
        <f t="shared" si="9"/>
        <v>0.75381944444444571</v>
      </c>
    </row>
    <row r="31" spans="1:16" ht="15.75" x14ac:dyDescent="0.25">
      <c r="B31" s="516"/>
      <c r="C31" s="661">
        <f>TIME(0,0,30)</f>
        <v>3.4722222222222224E-4</v>
      </c>
      <c r="D31" s="669">
        <f t="shared" si="2"/>
        <v>0.29583333333333323</v>
      </c>
      <c r="E31" s="669">
        <f t="shared" si="3"/>
        <v>0.31319444444444433</v>
      </c>
      <c r="F31" s="669">
        <f t="shared" si="0"/>
        <v>0.35833333333333323</v>
      </c>
      <c r="G31" s="669">
        <f t="shared" si="4"/>
        <v>0.39999999999999991</v>
      </c>
      <c r="H31" s="669">
        <f>H30+$C31</f>
        <v>0.42083333333333323</v>
      </c>
      <c r="I31" s="669">
        <f t="shared" si="6"/>
        <v>0.50416666666666687</v>
      </c>
      <c r="J31" s="669">
        <f t="shared" si="6"/>
        <v>0.54583333333333472</v>
      </c>
      <c r="K31" s="727">
        <f>K30+$C31</f>
        <v>0.58750000000000135</v>
      </c>
      <c r="L31" s="656">
        <f t="shared" si="1"/>
        <v>0.62916666666666798</v>
      </c>
      <c r="M31" s="642">
        <f t="shared" si="8"/>
        <v>0.65000000000000135</v>
      </c>
      <c r="N31" s="757">
        <f t="shared" si="11"/>
        <v>0.68125000000000135</v>
      </c>
      <c r="O31" s="776">
        <f t="shared" si="9"/>
        <v>0.71250000000000135</v>
      </c>
      <c r="P31" s="777">
        <f t="shared" si="9"/>
        <v>0.75416666666666798</v>
      </c>
    </row>
    <row r="32" spans="1:16" ht="15.75" x14ac:dyDescent="0.25">
      <c r="B32" s="516" t="s">
        <v>38</v>
      </c>
      <c r="C32" s="661">
        <f>TIME(0,1,30)</f>
        <v>1.0416666666666667E-3</v>
      </c>
      <c r="D32" s="669">
        <f t="shared" si="2"/>
        <v>0.29687499999999989</v>
      </c>
      <c r="E32" s="669">
        <f t="shared" si="3"/>
        <v>0.31423611111111099</v>
      </c>
      <c r="F32" s="669">
        <f t="shared" si="0"/>
        <v>0.35937499999999989</v>
      </c>
      <c r="G32" s="669">
        <f t="shared" si="4"/>
        <v>0.40104166666666657</v>
      </c>
      <c r="H32" s="669">
        <f t="shared" si="5"/>
        <v>0.42187499999999989</v>
      </c>
      <c r="I32" s="669">
        <f t="shared" si="6"/>
        <v>0.50520833333333359</v>
      </c>
      <c r="J32" s="669">
        <f t="shared" si="6"/>
        <v>0.54687500000000144</v>
      </c>
      <c r="K32" s="727">
        <f t="shared" si="7"/>
        <v>0.58854166666666807</v>
      </c>
      <c r="L32" s="656">
        <f t="shared" si="1"/>
        <v>0.6302083333333347</v>
      </c>
      <c r="M32" s="642">
        <f t="shared" si="8"/>
        <v>0.65104166666666807</v>
      </c>
      <c r="N32" s="757">
        <f t="shared" si="11"/>
        <v>0.68229166666666807</v>
      </c>
      <c r="O32" s="776">
        <f t="shared" si="9"/>
        <v>0.71354166666666807</v>
      </c>
      <c r="P32" s="777">
        <f t="shared" si="9"/>
        <v>0.7552083333333347</v>
      </c>
    </row>
    <row r="33" spans="2:16" ht="15.75" x14ac:dyDescent="0.25">
      <c r="B33" s="516"/>
      <c r="C33" s="661">
        <f>TIME(0,0,30)</f>
        <v>3.4722222222222224E-4</v>
      </c>
      <c r="D33" s="669">
        <f t="shared" si="2"/>
        <v>0.29722222222222211</v>
      </c>
      <c r="E33" s="669">
        <f t="shared" si="3"/>
        <v>0.31458333333333321</v>
      </c>
      <c r="F33" s="669">
        <f t="shared" si="0"/>
        <v>0.35972222222222211</v>
      </c>
      <c r="G33" s="669">
        <f t="shared" si="4"/>
        <v>0.4013888888888888</v>
      </c>
      <c r="H33" s="669">
        <f t="shared" si="5"/>
        <v>0.42222222222222211</v>
      </c>
      <c r="I33" s="669">
        <f t="shared" si="6"/>
        <v>0.50555555555555587</v>
      </c>
      <c r="J33" s="669">
        <f t="shared" si="6"/>
        <v>0.54722222222222372</v>
      </c>
      <c r="K33" s="727">
        <f t="shared" si="7"/>
        <v>0.58888888888889035</v>
      </c>
      <c r="L33" s="656">
        <f t="shared" si="1"/>
        <v>0.63055555555555698</v>
      </c>
      <c r="M33" s="642">
        <f t="shared" si="8"/>
        <v>0.65138888888889035</v>
      </c>
      <c r="N33" s="757">
        <f t="shared" si="11"/>
        <v>0.68263888888889035</v>
      </c>
      <c r="O33" s="776">
        <f t="shared" si="9"/>
        <v>0.71388888888889035</v>
      </c>
      <c r="P33" s="777">
        <f t="shared" si="9"/>
        <v>0.75555555555555698</v>
      </c>
    </row>
    <row r="34" spans="2:16" ht="15.75" x14ac:dyDescent="0.25">
      <c r="B34" s="516" t="s">
        <v>39</v>
      </c>
      <c r="C34" s="661">
        <f>TIME(0,1,30)</f>
        <v>1.0416666666666667E-3</v>
      </c>
      <c r="D34" s="669">
        <f t="shared" si="2"/>
        <v>0.29826388888888877</v>
      </c>
      <c r="E34" s="669">
        <f t="shared" si="3"/>
        <v>0.31562499999999988</v>
      </c>
      <c r="F34" s="669">
        <f t="shared" si="0"/>
        <v>0.36076388888888877</v>
      </c>
      <c r="G34" s="669">
        <f t="shared" si="4"/>
        <v>0.40243055555555546</v>
      </c>
      <c r="H34" s="669">
        <f t="shared" si="5"/>
        <v>0.42326388888888877</v>
      </c>
      <c r="I34" s="669">
        <f t="shared" si="6"/>
        <v>0.50659722222222259</v>
      </c>
      <c r="J34" s="669">
        <f t="shared" si="6"/>
        <v>0.54826388888889044</v>
      </c>
      <c r="K34" s="727">
        <f t="shared" si="7"/>
        <v>0.58993055555555707</v>
      </c>
      <c r="L34" s="656">
        <f t="shared" si="1"/>
        <v>0.6315972222222237</v>
      </c>
      <c r="M34" s="642">
        <f t="shared" si="8"/>
        <v>0.65243055555555707</v>
      </c>
      <c r="N34" s="757">
        <f t="shared" si="11"/>
        <v>0.68368055555555707</v>
      </c>
      <c r="O34" s="776">
        <f t="shared" si="9"/>
        <v>0.71493055555555707</v>
      </c>
      <c r="P34" s="777">
        <f t="shared" si="9"/>
        <v>0.7565972222222237</v>
      </c>
    </row>
    <row r="35" spans="2:16" ht="15.75" x14ac:dyDescent="0.25">
      <c r="B35" s="516"/>
      <c r="C35" s="661">
        <f>TIME(0,0,30)</f>
        <v>3.4722222222222224E-4</v>
      </c>
      <c r="D35" s="671">
        <f t="shared" si="2"/>
        <v>0.29861111111111099</v>
      </c>
      <c r="E35" s="671">
        <f>E34+$C35</f>
        <v>0.3159722222222221</v>
      </c>
      <c r="F35" s="671">
        <f t="shared" si="0"/>
        <v>0.36111111111111099</v>
      </c>
      <c r="G35" s="671">
        <f t="shared" si="4"/>
        <v>0.40277777777777768</v>
      </c>
      <c r="H35" s="671">
        <f t="shared" si="5"/>
        <v>0.42361111111111099</v>
      </c>
      <c r="I35" s="671">
        <f t="shared" si="6"/>
        <v>0.50694444444444486</v>
      </c>
      <c r="J35" s="671">
        <f t="shared" si="6"/>
        <v>0.54861111111111271</v>
      </c>
      <c r="K35" s="703">
        <f t="shared" si="7"/>
        <v>0.59027777777777934</v>
      </c>
      <c r="L35" s="656">
        <f t="shared" si="1"/>
        <v>0.63194444444444597</v>
      </c>
      <c r="M35" s="642">
        <f t="shared" si="8"/>
        <v>0.65277777777777934</v>
      </c>
      <c r="N35" s="757">
        <f t="shared" si="11"/>
        <v>0.68402777777777934</v>
      </c>
      <c r="O35" s="776">
        <f t="shared" si="9"/>
        <v>0.71527777777777934</v>
      </c>
      <c r="P35" s="777">
        <f t="shared" si="9"/>
        <v>0.75694444444444597</v>
      </c>
    </row>
    <row r="36" spans="2:16" ht="15.75" x14ac:dyDescent="0.25">
      <c r="B36" s="516" t="s">
        <v>40</v>
      </c>
      <c r="C36" s="515">
        <f>TIME(0,1,30)</f>
        <v>1.0416666666666667E-3</v>
      </c>
      <c r="D36" s="671">
        <f t="shared" si="2"/>
        <v>0.29965277777777766</v>
      </c>
      <c r="E36" s="671">
        <f t="shared" si="3"/>
        <v>0.31701388888888876</v>
      </c>
      <c r="F36" s="671">
        <f t="shared" si="0"/>
        <v>0.36215277777777766</v>
      </c>
      <c r="G36" s="671">
        <f t="shared" si="4"/>
        <v>0.40381944444444434</v>
      </c>
      <c r="H36" s="671">
        <f t="shared" si="5"/>
        <v>0.42465277777777766</v>
      </c>
      <c r="I36" s="671">
        <f t="shared" si="6"/>
        <v>0.50798611111111158</v>
      </c>
      <c r="J36" s="671">
        <f t="shared" si="6"/>
        <v>0.54965277777777943</v>
      </c>
      <c r="K36" s="703">
        <f t="shared" si="7"/>
        <v>0.59131944444444606</v>
      </c>
      <c r="L36" s="656">
        <f t="shared" si="1"/>
        <v>0.63298611111111269</v>
      </c>
      <c r="M36" s="642">
        <f t="shared" si="8"/>
        <v>0.65381944444444606</v>
      </c>
      <c r="N36" s="757">
        <f t="shared" si="11"/>
        <v>0.68506944444444606</v>
      </c>
      <c r="O36" s="776">
        <f t="shared" si="9"/>
        <v>0.71631944444444606</v>
      </c>
      <c r="P36" s="777">
        <f t="shared" si="9"/>
        <v>0.75798611111111269</v>
      </c>
    </row>
    <row r="37" spans="2:16" ht="15.75" x14ac:dyDescent="0.25">
      <c r="B37" s="516"/>
      <c r="C37" s="702">
        <f>TIME(0,0,30)</f>
        <v>3.4722222222222224E-4</v>
      </c>
      <c r="D37" s="703">
        <f t="shared" si="2"/>
        <v>0.29999999999999988</v>
      </c>
      <c r="E37" s="703">
        <f t="shared" si="3"/>
        <v>0.31736111111111098</v>
      </c>
      <c r="F37" s="703">
        <f t="shared" si="0"/>
        <v>0.36249999999999988</v>
      </c>
      <c r="G37" s="703">
        <f t="shared" si="4"/>
        <v>0.40416666666666656</v>
      </c>
      <c r="H37" s="703">
        <f t="shared" si="5"/>
        <v>0.42499999999999988</v>
      </c>
      <c r="I37" s="703">
        <f t="shared" si="6"/>
        <v>0.50833333333333386</v>
      </c>
      <c r="J37" s="703">
        <f t="shared" si="6"/>
        <v>0.55000000000000171</v>
      </c>
      <c r="K37" s="703">
        <f t="shared" si="7"/>
        <v>0.59166666666666834</v>
      </c>
      <c r="L37" s="729">
        <f t="shared" si="1"/>
        <v>0.63333333333333497</v>
      </c>
      <c r="M37" s="703">
        <f t="shared" si="8"/>
        <v>0.65416666666666834</v>
      </c>
      <c r="N37" s="757">
        <f t="shared" si="11"/>
        <v>0.68541666666666834</v>
      </c>
      <c r="O37" s="776">
        <f t="shared" si="9"/>
        <v>0.71666666666666834</v>
      </c>
      <c r="P37" s="777">
        <f t="shared" si="9"/>
        <v>0.75833333333333497</v>
      </c>
    </row>
    <row r="38" spans="2:16" ht="15.75" x14ac:dyDescent="0.25">
      <c r="B38" s="747" t="s">
        <v>41</v>
      </c>
      <c r="C38" s="748">
        <f>TIME(0,2,30)</f>
        <v>1.736111111111111E-3</v>
      </c>
      <c r="D38" s="750">
        <f t="shared" si="2"/>
        <v>0.30173611111111098</v>
      </c>
      <c r="E38" s="750">
        <f t="shared" si="3"/>
        <v>0.31909722222222209</v>
      </c>
      <c r="F38" s="750">
        <f t="shared" si="0"/>
        <v>0.36423611111111098</v>
      </c>
      <c r="G38" s="750">
        <f t="shared" si="4"/>
        <v>0.40590277777777767</v>
      </c>
      <c r="H38" s="750">
        <f t="shared" si="5"/>
        <v>0.42673611111111098</v>
      </c>
      <c r="I38" s="750">
        <f t="shared" si="6"/>
        <v>0.51006944444444502</v>
      </c>
      <c r="J38" s="750">
        <f t="shared" si="6"/>
        <v>0.55173611111111287</v>
      </c>
      <c r="K38" s="750">
        <f t="shared" si="7"/>
        <v>0.5934027777777795</v>
      </c>
      <c r="L38" s="749">
        <f t="shared" si="1"/>
        <v>0.63506944444444613</v>
      </c>
      <c r="M38" s="750">
        <f t="shared" si="8"/>
        <v>0.6559027777777795</v>
      </c>
      <c r="N38" s="759">
        <f t="shared" si="11"/>
        <v>0.6871527777777795</v>
      </c>
      <c r="O38" s="780">
        <f t="shared" si="9"/>
        <v>0.7184027777777795</v>
      </c>
      <c r="P38" s="781">
        <f t="shared" si="9"/>
        <v>0.76006944444444613</v>
      </c>
    </row>
    <row r="39" spans="2:16" ht="15.75" thickBot="1" x14ac:dyDescent="0.25">
      <c r="B39" s="743"/>
      <c r="C39" s="751">
        <f>TIME(0,0,30)</f>
        <v>3.4722222222222224E-4</v>
      </c>
      <c r="D39" s="737">
        <f t="shared" si="2"/>
        <v>0.3020833333333332</v>
      </c>
      <c r="E39" s="737">
        <f t="shared" si="3"/>
        <v>0.31944444444444431</v>
      </c>
      <c r="F39" s="737">
        <f t="shared" si="0"/>
        <v>0.3645833333333332</v>
      </c>
      <c r="G39" s="737">
        <f t="shared" si="4"/>
        <v>0.40624999999999989</v>
      </c>
      <c r="H39" s="737">
        <f t="shared" si="5"/>
        <v>0.4270833333333332</v>
      </c>
      <c r="I39" s="737">
        <f t="shared" si="6"/>
        <v>0.5104166666666673</v>
      </c>
      <c r="J39" s="737">
        <f t="shared" si="6"/>
        <v>0.55208333333333515</v>
      </c>
      <c r="K39" s="737">
        <f t="shared" si="7"/>
        <v>0.59375000000000178</v>
      </c>
      <c r="L39" s="746">
        <f t="shared" si="1"/>
        <v>0.63541666666666841</v>
      </c>
      <c r="M39" s="737">
        <f t="shared" si="8"/>
        <v>0.65625000000000178</v>
      </c>
      <c r="N39" s="760">
        <f t="shared" si="11"/>
        <v>0.68750000000000178</v>
      </c>
      <c r="O39" s="782">
        <f t="shared" si="9"/>
        <v>0.71875000000000178</v>
      </c>
      <c r="P39" s="783">
        <f t="shared" si="9"/>
        <v>0.76041666666666841</v>
      </c>
    </row>
    <row r="40" spans="2:16" ht="16.5" thickBot="1" x14ac:dyDescent="0.3">
      <c r="B40" s="688" t="s">
        <v>42</v>
      </c>
      <c r="C40" s="697">
        <f>TIME(0,2,30)</f>
        <v>1.736111111111111E-3</v>
      </c>
      <c r="D40" s="698">
        <f t="shared" si="2"/>
        <v>0.30381944444444431</v>
      </c>
      <c r="E40" s="698">
        <f t="shared" si="3"/>
        <v>0.32118055555555541</v>
      </c>
      <c r="F40" s="698">
        <f t="shared" si="0"/>
        <v>0.36631944444444431</v>
      </c>
      <c r="G40" s="698">
        <f>G39+$C40</f>
        <v>0.40798611111111099</v>
      </c>
      <c r="H40" s="698">
        <f t="shared" si="5"/>
        <v>0.42881944444444431</v>
      </c>
      <c r="I40" s="698">
        <f t="shared" si="6"/>
        <v>0.51215277777777846</v>
      </c>
      <c r="J40" s="698">
        <f t="shared" si="6"/>
        <v>0.55381944444444631</v>
      </c>
      <c r="K40" s="698">
        <f t="shared" si="7"/>
        <v>0.59548611111111294</v>
      </c>
      <c r="L40" s="731">
        <f t="shared" si="1"/>
        <v>0.63715277777777957</v>
      </c>
      <c r="M40" s="698">
        <f t="shared" si="8"/>
        <v>0.65798611111111294</v>
      </c>
      <c r="N40" s="761">
        <f t="shared" si="11"/>
        <v>0.68923611111111294</v>
      </c>
      <c r="O40" s="784">
        <f t="shared" si="9"/>
        <v>0.72048611111111294</v>
      </c>
      <c r="P40" s="785">
        <f t="shared" si="9"/>
        <v>0.76215277777777957</v>
      </c>
    </row>
    <row r="41" spans="2:16" ht="15.75" x14ac:dyDescent="0.25">
      <c r="B41" s="699"/>
      <c r="C41" s="701">
        <f>TIME(0,0,30)</f>
        <v>3.4722222222222224E-4</v>
      </c>
      <c r="D41" s="700">
        <f t="shared" si="2"/>
        <v>0.30416666666666653</v>
      </c>
      <c r="E41" s="700">
        <f>E40+$C41</f>
        <v>0.32152777777777763</v>
      </c>
      <c r="F41" s="700">
        <f t="shared" si="0"/>
        <v>0.36666666666666653</v>
      </c>
      <c r="G41" s="700">
        <f t="shared" si="4"/>
        <v>0.40833333333333321</v>
      </c>
      <c r="H41" s="700">
        <f t="shared" si="5"/>
        <v>0.42916666666666653</v>
      </c>
      <c r="I41" s="700">
        <f t="shared" si="6"/>
        <v>0.51250000000000073</v>
      </c>
      <c r="J41" s="700">
        <f t="shared" si="6"/>
        <v>0.55416666666666858</v>
      </c>
      <c r="K41" s="700">
        <f t="shared" si="7"/>
        <v>0.59583333333333521</v>
      </c>
      <c r="L41" s="732">
        <f t="shared" si="1"/>
        <v>0.63750000000000184</v>
      </c>
      <c r="M41" s="700">
        <f t="shared" si="8"/>
        <v>0.65833333333333521</v>
      </c>
      <c r="N41" s="762">
        <f t="shared" si="11"/>
        <v>0.68958333333333521</v>
      </c>
      <c r="O41" s="786">
        <f t="shared" si="9"/>
        <v>0.72083333333333521</v>
      </c>
      <c r="P41" s="787">
        <f t="shared" si="9"/>
        <v>0.76250000000000184</v>
      </c>
    </row>
    <row r="42" spans="2:16" ht="15.75" x14ac:dyDescent="0.25">
      <c r="B42" s="517" t="s">
        <v>43</v>
      </c>
      <c r="C42" s="702">
        <f>TIME(0,1,30)</f>
        <v>1.0416666666666667E-3</v>
      </c>
      <c r="D42" s="703">
        <f t="shared" si="2"/>
        <v>0.30520833333333319</v>
      </c>
      <c r="E42" s="703">
        <f t="shared" si="3"/>
        <v>0.3225694444444443</v>
      </c>
      <c r="F42" s="703">
        <f t="shared" si="0"/>
        <v>0.36770833333333319</v>
      </c>
      <c r="G42" s="703">
        <f t="shared" si="4"/>
        <v>0.40937499999999988</v>
      </c>
      <c r="H42" s="703">
        <f t="shared" si="5"/>
        <v>0.43020833333333319</v>
      </c>
      <c r="I42" s="703">
        <f t="shared" si="6"/>
        <v>0.51354166666666745</v>
      </c>
      <c r="J42" s="703">
        <f t="shared" si="6"/>
        <v>0.5552083333333353</v>
      </c>
      <c r="K42" s="703">
        <f t="shared" si="7"/>
        <v>0.59687500000000193</v>
      </c>
      <c r="L42" s="729">
        <f t="shared" si="1"/>
        <v>0.63854166666666856</v>
      </c>
      <c r="M42" s="703">
        <f t="shared" si="8"/>
        <v>0.65937500000000193</v>
      </c>
      <c r="N42" s="671">
        <f t="shared" si="11"/>
        <v>0.69062500000000193</v>
      </c>
      <c r="O42" s="776">
        <f t="shared" si="9"/>
        <v>0.72187500000000193</v>
      </c>
      <c r="P42" s="777">
        <f t="shared" si="9"/>
        <v>0.76354166666666856</v>
      </c>
    </row>
    <row r="43" spans="2:16" ht="15.75" x14ac:dyDescent="0.25">
      <c r="B43" s="517"/>
      <c r="C43" s="702">
        <f>TIME(0,0,30)</f>
        <v>3.4722222222222224E-4</v>
      </c>
      <c r="D43" s="703">
        <f t="shared" si="2"/>
        <v>0.30555555555555541</v>
      </c>
      <c r="E43" s="703">
        <f t="shared" si="3"/>
        <v>0.32291666666666652</v>
      </c>
      <c r="F43" s="703">
        <f t="shared" si="0"/>
        <v>0.36805555555555541</v>
      </c>
      <c r="G43" s="703">
        <f t="shared" si="4"/>
        <v>0.4097222222222221</v>
      </c>
      <c r="H43" s="703">
        <f>H42+$C43</f>
        <v>0.43055555555555541</v>
      </c>
      <c r="I43" s="703">
        <f t="shared" si="6"/>
        <v>0.51388888888888973</v>
      </c>
      <c r="J43" s="703">
        <f t="shared" si="6"/>
        <v>0.55555555555555758</v>
      </c>
      <c r="K43" s="703">
        <f t="shared" si="7"/>
        <v>0.59722222222222421</v>
      </c>
      <c r="L43" s="729">
        <f t="shared" si="1"/>
        <v>0.63888888888889084</v>
      </c>
      <c r="M43" s="703">
        <f t="shared" si="8"/>
        <v>0.65972222222222421</v>
      </c>
      <c r="N43" s="671">
        <f t="shared" si="11"/>
        <v>0.69097222222222421</v>
      </c>
      <c r="O43" s="776">
        <f t="shared" si="9"/>
        <v>0.72222222222222421</v>
      </c>
      <c r="P43" s="777">
        <f t="shared" si="9"/>
        <v>0.76388888888889084</v>
      </c>
    </row>
    <row r="44" spans="2:16" ht="15.75" x14ac:dyDescent="0.25">
      <c r="B44" s="517" t="s">
        <v>44</v>
      </c>
      <c r="C44" s="702">
        <f>TIME(0,2,30)</f>
        <v>1.736111111111111E-3</v>
      </c>
      <c r="D44" s="703">
        <f t="shared" si="2"/>
        <v>0.30729166666666652</v>
      </c>
      <c r="E44" s="703">
        <f t="shared" si="3"/>
        <v>0.32465277777777762</v>
      </c>
      <c r="F44" s="703">
        <f t="shared" si="0"/>
        <v>0.36979166666666652</v>
      </c>
      <c r="G44" s="703">
        <f t="shared" si="4"/>
        <v>0.4114583333333332</v>
      </c>
      <c r="H44" s="703">
        <f t="shared" si="5"/>
        <v>0.43229166666666652</v>
      </c>
      <c r="I44" s="703">
        <f t="shared" si="6"/>
        <v>0.51562500000000089</v>
      </c>
      <c r="J44" s="703">
        <f t="shared" si="6"/>
        <v>0.55729166666666874</v>
      </c>
      <c r="K44" s="703">
        <f t="shared" si="7"/>
        <v>0.59895833333333537</v>
      </c>
      <c r="L44" s="729">
        <f t="shared" si="1"/>
        <v>0.640625000000002</v>
      </c>
      <c r="M44" s="703">
        <f t="shared" si="8"/>
        <v>0.66145833333333537</v>
      </c>
      <c r="N44" s="671">
        <f t="shared" si="11"/>
        <v>0.69270833333333537</v>
      </c>
      <c r="O44" s="776">
        <f t="shared" si="9"/>
        <v>0.72395833333333537</v>
      </c>
      <c r="P44" s="777">
        <f t="shared" si="9"/>
        <v>0.765625000000002</v>
      </c>
    </row>
    <row r="45" spans="2:16" ht="15.75" x14ac:dyDescent="0.25">
      <c r="B45" s="517"/>
      <c r="C45" s="702">
        <f>TIME(0,0,30)</f>
        <v>3.4722222222222224E-4</v>
      </c>
      <c r="D45" s="703">
        <f t="shared" si="2"/>
        <v>0.30763888888888874</v>
      </c>
      <c r="E45" s="703">
        <f t="shared" si="3"/>
        <v>0.32499999999999984</v>
      </c>
      <c r="F45" s="703">
        <f t="shared" si="0"/>
        <v>0.37013888888888874</v>
      </c>
      <c r="G45" s="703">
        <f>G44+$C45</f>
        <v>0.41180555555555542</v>
      </c>
      <c r="H45" s="703">
        <f t="shared" si="5"/>
        <v>0.43263888888888874</v>
      </c>
      <c r="I45" s="703">
        <f t="shared" si="6"/>
        <v>0.51597222222222316</v>
      </c>
      <c r="J45" s="703">
        <f t="shared" si="6"/>
        <v>0.55763888888889102</v>
      </c>
      <c r="K45" s="703">
        <f t="shared" si="7"/>
        <v>0.59930555555555765</v>
      </c>
      <c r="L45" s="729">
        <f t="shared" si="1"/>
        <v>0.64097222222222427</v>
      </c>
      <c r="M45" s="703">
        <f t="shared" si="8"/>
        <v>0.66180555555555765</v>
      </c>
      <c r="N45" s="671">
        <f t="shared" si="11"/>
        <v>0.69305555555555765</v>
      </c>
      <c r="O45" s="776">
        <f t="shared" si="9"/>
        <v>0.72430555555555765</v>
      </c>
      <c r="P45" s="777">
        <f t="shared" si="9"/>
        <v>0.76597222222222427</v>
      </c>
    </row>
    <row r="46" spans="2:16" ht="15.75" x14ac:dyDescent="0.25">
      <c r="B46" s="517" t="s">
        <v>45</v>
      </c>
      <c r="C46" s="702">
        <f>TIME(0,1,40)</f>
        <v>1.1574074074074073E-3</v>
      </c>
      <c r="D46" s="703">
        <f t="shared" si="2"/>
        <v>0.30879629629629612</v>
      </c>
      <c r="E46" s="703">
        <f t="shared" si="3"/>
        <v>0.32615740740740723</v>
      </c>
      <c r="F46" s="703">
        <f t="shared" si="0"/>
        <v>0.37129629629629612</v>
      </c>
      <c r="G46" s="703">
        <f t="shared" si="4"/>
        <v>0.41296296296296281</v>
      </c>
      <c r="H46" s="703">
        <f>H45+$C46</f>
        <v>0.43379629629629612</v>
      </c>
      <c r="I46" s="703">
        <f t="shared" si="6"/>
        <v>0.5171296296296306</v>
      </c>
      <c r="J46" s="703">
        <f t="shared" si="6"/>
        <v>0.55879629629629846</v>
      </c>
      <c r="K46" s="703">
        <f t="shared" si="7"/>
        <v>0.60046296296296509</v>
      </c>
      <c r="L46" s="729">
        <f t="shared" si="1"/>
        <v>0.64212962962963172</v>
      </c>
      <c r="M46" s="703">
        <f t="shared" si="8"/>
        <v>0.66296296296296509</v>
      </c>
      <c r="N46" s="671">
        <f t="shared" si="11"/>
        <v>0.69421296296296509</v>
      </c>
      <c r="O46" s="776">
        <f t="shared" si="9"/>
        <v>0.72546296296296509</v>
      </c>
      <c r="P46" s="777">
        <f t="shared" si="9"/>
        <v>0.76712962962963172</v>
      </c>
    </row>
    <row r="47" spans="2:16" ht="15.75" x14ac:dyDescent="0.25">
      <c r="B47" s="517"/>
      <c r="C47" s="702">
        <f>TIME(0,0,20)</f>
        <v>2.3148148148148149E-4</v>
      </c>
      <c r="D47" s="703">
        <f t="shared" si="2"/>
        <v>0.30902777777777762</v>
      </c>
      <c r="E47" s="703">
        <f t="shared" si="3"/>
        <v>0.32638888888888873</v>
      </c>
      <c r="F47" s="703">
        <f t="shared" si="0"/>
        <v>0.37152777777777762</v>
      </c>
      <c r="G47" s="703">
        <f t="shared" si="4"/>
        <v>0.41319444444444431</v>
      </c>
      <c r="H47" s="703">
        <f t="shared" si="5"/>
        <v>0.43402777777777762</v>
      </c>
      <c r="I47" s="703">
        <f t="shared" si="6"/>
        <v>0.51736111111111205</v>
      </c>
      <c r="J47" s="703">
        <f t="shared" si="6"/>
        <v>0.5590277777777799</v>
      </c>
      <c r="K47" s="703">
        <f t="shared" si="7"/>
        <v>0.60069444444444653</v>
      </c>
      <c r="L47" s="729">
        <f t="shared" si="1"/>
        <v>0.64236111111111316</v>
      </c>
      <c r="M47" s="703">
        <f t="shared" si="8"/>
        <v>0.66319444444444653</v>
      </c>
      <c r="N47" s="671">
        <f t="shared" si="11"/>
        <v>0.69444444444444653</v>
      </c>
      <c r="O47" s="776">
        <f t="shared" si="9"/>
        <v>0.72569444444444653</v>
      </c>
      <c r="P47" s="777">
        <f t="shared" si="9"/>
        <v>0.76736111111111316</v>
      </c>
    </row>
    <row r="48" spans="2:16" ht="15.75" x14ac:dyDescent="0.25">
      <c r="B48" s="517" t="s">
        <v>46</v>
      </c>
      <c r="C48" s="702">
        <f>TIME(0,2,30)</f>
        <v>1.736111111111111E-3</v>
      </c>
      <c r="D48" s="703">
        <f t="shared" si="2"/>
        <v>0.31076388888888873</v>
      </c>
      <c r="E48" s="703">
        <f t="shared" si="3"/>
        <v>0.32812499999999983</v>
      </c>
      <c r="F48" s="703">
        <f t="shared" si="0"/>
        <v>0.37326388888888873</v>
      </c>
      <c r="G48" s="703">
        <f t="shared" si="4"/>
        <v>0.41493055555555541</v>
      </c>
      <c r="H48" s="703">
        <f t="shared" si="5"/>
        <v>0.43576388888888873</v>
      </c>
      <c r="I48" s="703">
        <f t="shared" si="6"/>
        <v>0.51909722222222321</v>
      </c>
      <c r="J48" s="703">
        <f t="shared" si="6"/>
        <v>0.56076388888889106</v>
      </c>
      <c r="K48" s="703">
        <f t="shared" si="7"/>
        <v>0.60243055555555769</v>
      </c>
      <c r="L48" s="729">
        <f t="shared" si="1"/>
        <v>0.64409722222222432</v>
      </c>
      <c r="M48" s="703">
        <f t="shared" si="8"/>
        <v>0.66493055555555769</v>
      </c>
      <c r="N48" s="671">
        <f t="shared" si="11"/>
        <v>0.69618055555555769</v>
      </c>
      <c r="O48" s="776">
        <f t="shared" si="9"/>
        <v>0.72743055555555769</v>
      </c>
      <c r="P48" s="777">
        <f t="shared" si="9"/>
        <v>0.76909722222222432</v>
      </c>
    </row>
    <row r="49" spans="2:16" ht="15.75" x14ac:dyDescent="0.25">
      <c r="B49" s="517"/>
      <c r="C49" s="702">
        <f>TIME(0,0,30)</f>
        <v>3.4722222222222224E-4</v>
      </c>
      <c r="D49" s="703">
        <f t="shared" si="2"/>
        <v>0.31111111111111095</v>
      </c>
      <c r="E49" s="703">
        <f t="shared" si="3"/>
        <v>0.32847222222222205</v>
      </c>
      <c r="F49" s="703">
        <f t="shared" si="0"/>
        <v>0.37361111111111095</v>
      </c>
      <c r="G49" s="703">
        <f t="shared" si="4"/>
        <v>0.41527777777777763</v>
      </c>
      <c r="H49" s="703">
        <f t="shared" si="5"/>
        <v>0.43611111111111095</v>
      </c>
      <c r="I49" s="703">
        <f t="shared" si="6"/>
        <v>0.51944444444444549</v>
      </c>
      <c r="J49" s="703">
        <f t="shared" si="6"/>
        <v>0.56111111111111334</v>
      </c>
      <c r="K49" s="703">
        <f t="shared" si="7"/>
        <v>0.60277777777777997</v>
      </c>
      <c r="L49" s="729">
        <f t="shared" si="1"/>
        <v>0.6444444444444466</v>
      </c>
      <c r="M49" s="703">
        <f t="shared" si="8"/>
        <v>0.66527777777777997</v>
      </c>
      <c r="N49" s="671">
        <f t="shared" si="11"/>
        <v>0.69652777777777997</v>
      </c>
      <c r="O49" s="776">
        <f t="shared" si="9"/>
        <v>0.72777777777777997</v>
      </c>
      <c r="P49" s="777">
        <f t="shared" si="9"/>
        <v>0.7694444444444466</v>
      </c>
    </row>
    <row r="50" spans="2:16" ht="15.75" x14ac:dyDescent="0.25">
      <c r="B50" s="517" t="s">
        <v>47</v>
      </c>
      <c r="C50" s="702">
        <f>TIME(0,1,30)</f>
        <v>1.0416666666666667E-3</v>
      </c>
      <c r="D50" s="703">
        <f t="shared" si="2"/>
        <v>0.31215277777777761</v>
      </c>
      <c r="E50" s="703">
        <f t="shared" si="3"/>
        <v>0.32951388888888872</v>
      </c>
      <c r="F50" s="703">
        <f t="shared" si="0"/>
        <v>0.37465277777777761</v>
      </c>
      <c r="G50" s="703">
        <f t="shared" si="4"/>
        <v>0.4163194444444443</v>
      </c>
      <c r="H50" s="703">
        <f t="shared" si="5"/>
        <v>0.43715277777777761</v>
      </c>
      <c r="I50" s="703">
        <f t="shared" si="6"/>
        <v>0.5204861111111122</v>
      </c>
      <c r="J50" s="703">
        <f t="shared" si="6"/>
        <v>0.56215277777778005</v>
      </c>
      <c r="K50" s="703">
        <f t="shared" si="7"/>
        <v>0.60381944444444668</v>
      </c>
      <c r="L50" s="729">
        <f t="shared" si="1"/>
        <v>0.64548611111111331</v>
      </c>
      <c r="M50" s="703">
        <f t="shared" si="8"/>
        <v>0.66631944444444668</v>
      </c>
      <c r="N50" s="671">
        <f t="shared" si="11"/>
        <v>0.69756944444444668</v>
      </c>
      <c r="O50" s="776">
        <f t="shared" si="9"/>
        <v>0.72881944444444668</v>
      </c>
      <c r="P50" s="777">
        <f t="shared" si="9"/>
        <v>0.77048611111111331</v>
      </c>
    </row>
    <row r="51" spans="2:16" ht="16.5" thickBot="1" x14ac:dyDescent="0.3">
      <c r="B51" s="518"/>
      <c r="C51" s="715">
        <f>TIME(0,0,0)</f>
        <v>0</v>
      </c>
      <c r="D51" s="650">
        <f t="shared" si="2"/>
        <v>0.31215277777777761</v>
      </c>
      <c r="E51" s="650">
        <f t="shared" si="3"/>
        <v>0.32951388888888872</v>
      </c>
      <c r="F51" s="650">
        <f t="shared" si="0"/>
        <v>0.37465277777777761</v>
      </c>
      <c r="G51" s="650">
        <f t="shared" si="4"/>
        <v>0.4163194444444443</v>
      </c>
      <c r="H51" s="650">
        <f t="shared" si="5"/>
        <v>0.43715277777777761</v>
      </c>
      <c r="I51" s="650">
        <f t="shared" si="6"/>
        <v>0.5204861111111122</v>
      </c>
      <c r="J51" s="650">
        <f t="shared" si="6"/>
        <v>0.56215277777778005</v>
      </c>
      <c r="K51" s="730">
        <f t="shared" si="7"/>
        <v>0.60381944444444668</v>
      </c>
      <c r="L51" s="733">
        <f t="shared" si="1"/>
        <v>0.64548611111111331</v>
      </c>
      <c r="M51" s="650">
        <f t="shared" si="8"/>
        <v>0.66631944444444668</v>
      </c>
      <c r="N51" s="763">
        <f t="shared" si="11"/>
        <v>0.69756944444444668</v>
      </c>
      <c r="O51" s="788">
        <f t="shared" si="9"/>
        <v>0.72881944444444668</v>
      </c>
      <c r="P51" s="789">
        <f t="shared" si="9"/>
        <v>0.77048611111111331</v>
      </c>
    </row>
    <row r="52" spans="2:16" ht="15.75" x14ac:dyDescent="0.25">
      <c r="B52" s="738" t="s">
        <v>48</v>
      </c>
      <c r="C52" s="739">
        <f>TIME(0,3,30)</f>
        <v>2.4305555555555556E-3</v>
      </c>
      <c r="D52" s="740">
        <f t="shared" si="2"/>
        <v>0.31458333333333316</v>
      </c>
      <c r="E52" s="740">
        <f t="shared" ref="E52:M52" si="12">E51+$C52</f>
        <v>0.33194444444444426</v>
      </c>
      <c r="F52" s="740">
        <f t="shared" si="12"/>
        <v>0.37708333333333316</v>
      </c>
      <c r="G52" s="740">
        <f t="shared" si="12"/>
        <v>0.41874999999999984</v>
      </c>
      <c r="H52" s="740">
        <f t="shared" si="12"/>
        <v>0.43958333333333316</v>
      </c>
      <c r="I52" s="740">
        <f t="shared" si="12"/>
        <v>0.52291666666666781</v>
      </c>
      <c r="J52" s="740">
        <f t="shared" si="12"/>
        <v>0.56458333333333566</v>
      </c>
      <c r="K52" s="740">
        <f t="shared" si="12"/>
        <v>0.60625000000000229</v>
      </c>
      <c r="L52" s="741">
        <f t="shared" si="12"/>
        <v>0.64791666666666892</v>
      </c>
      <c r="M52" s="740">
        <f t="shared" si="12"/>
        <v>0.66875000000000229</v>
      </c>
      <c r="N52" s="764">
        <f t="shared" si="11"/>
        <v>0.70000000000000229</v>
      </c>
      <c r="O52" s="790">
        <f>O51+$C52</f>
        <v>0.73125000000000229</v>
      </c>
      <c r="P52" s="791">
        <f>P51+$C52</f>
        <v>0.77291666666666892</v>
      </c>
    </row>
    <row r="53" spans="2:16" ht="15.75" thickBot="1" x14ac:dyDescent="0.25">
      <c r="B53" s="743"/>
      <c r="C53" s="744">
        <f>TIME(0,0,30)</f>
        <v>3.4722222222222224E-4</v>
      </c>
      <c r="D53" s="737">
        <f t="shared" ref="D53:D58" si="13">D52+$C53</f>
        <v>0.31493055555555538</v>
      </c>
      <c r="E53" s="745"/>
      <c r="F53" s="737">
        <f>F52+$C53</f>
        <v>0.37743055555555538</v>
      </c>
      <c r="G53" s="745"/>
      <c r="H53" s="737">
        <f t="shared" ref="H53:H57" si="14">H52+$C53</f>
        <v>0.43993055555555538</v>
      </c>
      <c r="I53" s="737">
        <f t="shared" ref="I53:J57" si="15">I52+$C53</f>
        <v>0.52326388888889008</v>
      </c>
      <c r="J53" s="737">
        <f t="shared" si="15"/>
        <v>0.56493055555555793</v>
      </c>
      <c r="K53" s="737">
        <f>K52+$C53</f>
        <v>0.60659722222222456</v>
      </c>
      <c r="L53" s="746"/>
      <c r="M53" s="737">
        <f>M52+$C53</f>
        <v>0.66909722222222456</v>
      </c>
      <c r="N53" s="760"/>
      <c r="O53" s="782">
        <f t="shared" ref="O53" si="16">O52+$C53</f>
        <v>0.73159722222222456</v>
      </c>
      <c r="P53" s="783">
        <f t="shared" ref="P53:P58" si="17">P52+$C53</f>
        <v>0.77326388888889119</v>
      </c>
    </row>
    <row r="54" spans="2:16" ht="16.5" thickBot="1" x14ac:dyDescent="0.3">
      <c r="B54" s="670" t="s">
        <v>186</v>
      </c>
      <c r="C54" s="716">
        <f>TIME(0,4,30)</f>
        <v>3.1250000000000002E-3</v>
      </c>
      <c r="D54" s="711">
        <f t="shared" si="13"/>
        <v>0.31805555555555537</v>
      </c>
      <c r="E54" s="711"/>
      <c r="F54" s="711">
        <f t="shared" ref="F54:F58" si="18">F53+$C54</f>
        <v>0.38055555555555537</v>
      </c>
      <c r="G54" s="711"/>
      <c r="H54" s="711">
        <f t="shared" si="14"/>
        <v>0.44305555555555537</v>
      </c>
      <c r="I54" s="711">
        <f t="shared" si="15"/>
        <v>0.52638888888889013</v>
      </c>
      <c r="J54" s="698">
        <f t="shared" si="15"/>
        <v>0.56805555555555798</v>
      </c>
      <c r="K54" s="711">
        <f t="shared" ref="K54:K57" si="19">K53+$C54</f>
        <v>0.60972222222222461</v>
      </c>
      <c r="L54" s="734"/>
      <c r="M54" s="711">
        <f t="shared" ref="M54:M57" si="20">M53+$C54</f>
        <v>0.67222222222222461</v>
      </c>
      <c r="N54" s="765"/>
      <c r="O54" s="784">
        <f t="shared" ref="O54" si="21">O53+$C54</f>
        <v>0.73472222222222461</v>
      </c>
      <c r="P54" s="792">
        <f t="shared" si="17"/>
        <v>0.77638888888889124</v>
      </c>
    </row>
    <row r="55" spans="2:16" ht="16.5" thickBot="1" x14ac:dyDescent="0.3">
      <c r="B55" s="517"/>
      <c r="C55" s="702">
        <f>TIME(0,0,30)</f>
        <v>3.4722222222222224E-4</v>
      </c>
      <c r="D55" s="703">
        <f t="shared" si="13"/>
        <v>0.31840277777777759</v>
      </c>
      <c r="E55" s="703"/>
      <c r="F55" s="703">
        <f t="shared" si="18"/>
        <v>0.38090277777777759</v>
      </c>
      <c r="G55" s="703"/>
      <c r="H55" s="703">
        <f t="shared" si="14"/>
        <v>0.44340277777777759</v>
      </c>
      <c r="I55" s="703">
        <f t="shared" si="15"/>
        <v>0.5267361111111124</v>
      </c>
      <c r="J55" s="698">
        <f t="shared" si="15"/>
        <v>0.56840277777778025</v>
      </c>
      <c r="K55" s="703">
        <f t="shared" si="19"/>
        <v>0.61006944444444688</v>
      </c>
      <c r="L55" s="729"/>
      <c r="M55" s="703">
        <f t="shared" si="20"/>
        <v>0.67256944444444688</v>
      </c>
      <c r="N55" s="671"/>
      <c r="O55" s="784">
        <f t="shared" ref="O55" si="22">O54+$C55</f>
        <v>0.73506944444444688</v>
      </c>
      <c r="P55" s="777">
        <f t="shared" si="17"/>
        <v>0.77673611111111351</v>
      </c>
    </row>
    <row r="56" spans="2:16" ht="16.5" thickBot="1" x14ac:dyDescent="0.3">
      <c r="B56" s="517" t="s">
        <v>185</v>
      </c>
      <c r="C56" s="702">
        <f>TIME(0,8,30)</f>
        <v>5.9027777777777776E-3</v>
      </c>
      <c r="D56" s="703">
        <f t="shared" si="13"/>
        <v>0.32430555555555535</v>
      </c>
      <c r="E56" s="703"/>
      <c r="F56" s="703">
        <f t="shared" si="18"/>
        <v>0.38680555555555535</v>
      </c>
      <c r="G56" s="703"/>
      <c r="H56" s="703">
        <f t="shared" si="14"/>
        <v>0.44930555555555535</v>
      </c>
      <c r="I56" s="703">
        <f t="shared" si="15"/>
        <v>0.53263888888889022</v>
      </c>
      <c r="J56" s="698">
        <f t="shared" si="15"/>
        <v>0.57430555555555807</v>
      </c>
      <c r="K56" s="703">
        <f t="shared" si="19"/>
        <v>0.6159722222222247</v>
      </c>
      <c r="L56" s="729"/>
      <c r="M56" s="703">
        <f t="shared" si="20"/>
        <v>0.6784722222222247</v>
      </c>
      <c r="N56" s="671"/>
      <c r="O56" s="784">
        <f t="shared" ref="O56" si="23">O55+$C56</f>
        <v>0.7409722222222247</v>
      </c>
      <c r="P56" s="777">
        <f t="shared" si="17"/>
        <v>0.78263888888889133</v>
      </c>
    </row>
    <row r="57" spans="2:16" ht="16.5" thickBot="1" x14ac:dyDescent="0.3">
      <c r="B57" s="517"/>
      <c r="C57" s="702">
        <f>TIME(0,0,30)</f>
        <v>3.4722222222222224E-4</v>
      </c>
      <c r="D57" s="703">
        <f t="shared" si="13"/>
        <v>0.32465277777777757</v>
      </c>
      <c r="E57" s="703"/>
      <c r="F57" s="703">
        <f t="shared" si="18"/>
        <v>0.38715277777777757</v>
      </c>
      <c r="G57" s="703"/>
      <c r="H57" s="703">
        <f t="shared" si="14"/>
        <v>0.44965277777777757</v>
      </c>
      <c r="I57" s="703">
        <f t="shared" si="15"/>
        <v>0.53298611111111249</v>
      </c>
      <c r="J57" s="698">
        <f t="shared" si="15"/>
        <v>0.57465277777778034</v>
      </c>
      <c r="K57" s="703">
        <f t="shared" si="19"/>
        <v>0.61631944444444697</v>
      </c>
      <c r="L57" s="729"/>
      <c r="M57" s="703">
        <f t="shared" si="20"/>
        <v>0.67881944444444697</v>
      </c>
      <c r="N57" s="671"/>
      <c r="O57" s="784">
        <f t="shared" ref="O57" si="24">O56+$C57</f>
        <v>0.74131944444444697</v>
      </c>
      <c r="P57" s="777">
        <f t="shared" si="17"/>
        <v>0.7829861111111136</v>
      </c>
    </row>
    <row r="58" spans="2:16" ht="16.5" thickBot="1" x14ac:dyDescent="0.3">
      <c r="B58" s="517" t="s">
        <v>187</v>
      </c>
      <c r="C58" s="717">
        <f>TIME(0,6,0)</f>
        <v>4.1666666666666666E-3</v>
      </c>
      <c r="D58" s="712">
        <f t="shared" si="13"/>
        <v>0.32881944444444422</v>
      </c>
      <c r="E58" s="712"/>
      <c r="F58" s="712">
        <f t="shared" si="18"/>
        <v>0.39131944444444422</v>
      </c>
      <c r="G58" s="712"/>
      <c r="H58" s="712">
        <f>H57+$C58</f>
        <v>0.45381944444444422</v>
      </c>
      <c r="I58" s="712">
        <f>I57+$C58</f>
        <v>0.53715277777777914</v>
      </c>
      <c r="J58" s="689">
        <f t="shared" ref="J58" si="25">J57+$C58</f>
        <v>0.578819444444447</v>
      </c>
      <c r="K58" s="712">
        <f>K57+$C58</f>
        <v>0.62048611111111363</v>
      </c>
      <c r="L58" s="735"/>
      <c r="M58" s="712">
        <f>M57+$C58</f>
        <v>0.68298611111111363</v>
      </c>
      <c r="N58" s="766"/>
      <c r="O58" s="793">
        <f>O57+$C58</f>
        <v>0.74548611111111363</v>
      </c>
      <c r="P58" s="779">
        <f t="shared" si="17"/>
        <v>0.78715277777778025</v>
      </c>
    </row>
    <row r="59" spans="2:16" ht="16.5" thickBot="1" x14ac:dyDescent="0.3">
      <c r="B59" s="667"/>
      <c r="C59" s="665"/>
      <c r="D59" s="707"/>
      <c r="E59" s="645"/>
      <c r="F59" s="706"/>
      <c r="G59" s="645"/>
      <c r="H59" s="706"/>
      <c r="I59" s="645"/>
      <c r="J59" s="645"/>
      <c r="K59" s="645"/>
      <c r="L59" s="658"/>
      <c r="M59" s="651"/>
      <c r="N59" s="767"/>
      <c r="O59" s="794"/>
      <c r="P59" s="795"/>
    </row>
    <row r="60" spans="2:16" x14ac:dyDescent="0.2">
      <c r="L60" s="534"/>
      <c r="M60" s="534"/>
      <c r="N60" s="534"/>
      <c r="O60" s="534"/>
      <c r="P60" s="534"/>
    </row>
    <row r="61" spans="2:16" x14ac:dyDescent="0.2">
      <c r="L61" s="534"/>
      <c r="M61" s="534"/>
      <c r="N61" s="534"/>
      <c r="O61" s="534"/>
      <c r="P61" s="534"/>
    </row>
    <row r="62" spans="2:16" x14ac:dyDescent="0.2">
      <c r="L62" s="534"/>
      <c r="M62" s="534"/>
      <c r="N62" s="534"/>
      <c r="O62" s="534"/>
      <c r="P62" s="534"/>
    </row>
    <row r="63" spans="2:16" x14ac:dyDescent="0.2">
      <c r="L63" s="534"/>
      <c r="M63" s="534"/>
      <c r="N63" s="534"/>
      <c r="O63" s="534"/>
      <c r="P63" s="534"/>
    </row>
    <row r="64" spans="2:16" x14ac:dyDescent="0.2">
      <c r="L64" s="534"/>
      <c r="M64" s="534"/>
      <c r="N64" s="534"/>
      <c r="O64" s="534"/>
      <c r="P64" s="534"/>
    </row>
    <row r="65" spans="12:16" x14ac:dyDescent="0.2">
      <c r="L65" s="534"/>
      <c r="M65" s="534"/>
      <c r="N65" s="534"/>
      <c r="O65" s="534"/>
      <c r="P65" s="534"/>
    </row>
    <row r="66" spans="12:16" x14ac:dyDescent="0.2">
      <c r="L66" s="534"/>
      <c r="M66" s="534"/>
      <c r="N66" s="534"/>
      <c r="O66" s="534"/>
      <c r="P66" s="534"/>
    </row>
    <row r="67" spans="12:16" x14ac:dyDescent="0.2">
      <c r="L67" s="534"/>
      <c r="M67" s="534"/>
      <c r="N67" s="534"/>
      <c r="O67" s="534"/>
      <c r="P67" s="534"/>
    </row>
    <row r="68" spans="12:16" x14ac:dyDescent="0.2">
      <c r="L68" s="534"/>
      <c r="M68" s="534"/>
      <c r="N68" s="534"/>
      <c r="O68" s="534"/>
      <c r="P68" s="534"/>
    </row>
    <row r="69" spans="12:16" x14ac:dyDescent="0.2">
      <c r="L69" s="534"/>
      <c r="M69" s="534"/>
      <c r="N69" s="534"/>
      <c r="O69" s="534"/>
      <c r="P69" s="534"/>
    </row>
    <row r="70" spans="12:16" x14ac:dyDescent="0.2">
      <c r="L70" s="534"/>
      <c r="M70" s="534"/>
      <c r="N70" s="534"/>
      <c r="O70" s="534"/>
      <c r="P70" s="534"/>
    </row>
    <row r="71" spans="12:16" x14ac:dyDescent="0.2">
      <c r="L71" s="534"/>
      <c r="M71" s="534"/>
      <c r="N71" s="534"/>
      <c r="O71" s="534"/>
      <c r="P71" s="534"/>
    </row>
    <row r="72" spans="12:16" x14ac:dyDescent="0.2">
      <c r="L72" s="534"/>
      <c r="M72" s="534"/>
      <c r="N72" s="534"/>
      <c r="O72" s="534"/>
      <c r="P72" s="534"/>
    </row>
    <row r="73" spans="12:16" x14ac:dyDescent="0.2">
      <c r="L73" s="534"/>
      <c r="M73" s="534"/>
      <c r="N73" s="534"/>
      <c r="O73" s="534"/>
      <c r="P73" s="534"/>
    </row>
    <row r="74" spans="12:16" x14ac:dyDescent="0.2">
      <c r="L74" s="534"/>
      <c r="M74" s="534"/>
      <c r="N74" s="534"/>
      <c r="O74" s="534"/>
      <c r="P74" s="534"/>
    </row>
    <row r="75" spans="12:16" x14ac:dyDescent="0.2">
      <c r="L75" s="534"/>
      <c r="M75" s="534"/>
      <c r="N75" s="534"/>
      <c r="O75" s="534"/>
      <c r="P75" s="534"/>
    </row>
    <row r="76" spans="12:16" x14ac:dyDescent="0.2">
      <c r="L76" s="534"/>
      <c r="M76" s="534"/>
      <c r="N76" s="534"/>
      <c r="O76" s="534"/>
      <c r="P76" s="534"/>
    </row>
    <row r="77" spans="12:16" x14ac:dyDescent="0.2">
      <c r="L77" s="534"/>
      <c r="M77" s="534"/>
      <c r="N77" s="534"/>
      <c r="O77" s="534"/>
      <c r="P77" s="534"/>
    </row>
    <row r="78" spans="12:16" x14ac:dyDescent="0.2">
      <c r="L78" s="534"/>
      <c r="M78" s="534"/>
      <c r="N78" s="534"/>
      <c r="O78" s="534"/>
      <c r="P78" s="534"/>
    </row>
    <row r="79" spans="12:16" x14ac:dyDescent="0.2">
      <c r="L79" s="534"/>
      <c r="M79" s="534"/>
      <c r="N79" s="534"/>
      <c r="O79" s="534"/>
      <c r="P79" s="534"/>
    </row>
    <row r="80" spans="12:16" x14ac:dyDescent="0.2">
      <c r="L80" s="534"/>
      <c r="M80" s="534"/>
      <c r="N80" s="534"/>
      <c r="O80" s="534"/>
      <c r="P80" s="534"/>
    </row>
    <row r="81" spans="12:16" x14ac:dyDescent="0.2">
      <c r="L81" s="534"/>
      <c r="M81" s="534"/>
      <c r="N81" s="534"/>
      <c r="O81" s="534"/>
      <c r="P81" s="534"/>
    </row>
    <row r="82" spans="12:16" x14ac:dyDescent="0.2">
      <c r="L82" s="534"/>
      <c r="M82" s="534"/>
      <c r="N82" s="534"/>
      <c r="O82" s="534"/>
      <c r="P82" s="534"/>
    </row>
    <row r="83" spans="12:16" x14ac:dyDescent="0.2">
      <c r="L83" s="534"/>
      <c r="M83" s="534"/>
      <c r="N83" s="534"/>
      <c r="O83" s="534"/>
      <c r="P83" s="534"/>
    </row>
    <row r="84" spans="12:16" x14ac:dyDescent="0.2">
      <c r="L84" s="534"/>
      <c r="M84" s="534"/>
      <c r="N84" s="534"/>
      <c r="O84" s="534"/>
      <c r="P84" s="534"/>
    </row>
    <row r="85" spans="12:16" x14ac:dyDescent="0.2">
      <c r="L85" s="534"/>
      <c r="M85" s="534"/>
      <c r="N85" s="534"/>
      <c r="O85" s="534"/>
      <c r="P85" s="534"/>
    </row>
    <row r="86" spans="12:16" x14ac:dyDescent="0.2">
      <c r="L86" s="534"/>
      <c r="M86" s="534"/>
      <c r="N86" s="534"/>
      <c r="O86" s="534"/>
      <c r="P86" s="534"/>
    </row>
    <row r="87" spans="12:16" x14ac:dyDescent="0.2">
      <c r="L87" s="534"/>
      <c r="M87" s="534"/>
      <c r="N87" s="534"/>
      <c r="O87" s="534"/>
      <c r="P87" s="534"/>
    </row>
    <row r="88" spans="12:16" x14ac:dyDescent="0.2">
      <c r="L88" s="534"/>
      <c r="M88" s="534"/>
      <c r="N88" s="534"/>
      <c r="O88" s="534"/>
      <c r="P88" s="534"/>
    </row>
    <row r="89" spans="12:16" x14ac:dyDescent="0.2">
      <c r="L89" s="534"/>
      <c r="M89" s="534"/>
      <c r="N89" s="534"/>
      <c r="O89" s="534"/>
      <c r="P89" s="534"/>
    </row>
    <row r="90" spans="12:16" x14ac:dyDescent="0.2">
      <c r="L90" s="534"/>
      <c r="M90" s="534"/>
      <c r="N90" s="534"/>
      <c r="O90" s="534"/>
      <c r="P90" s="534"/>
    </row>
    <row r="91" spans="12:16" x14ac:dyDescent="0.2">
      <c r="L91" s="534"/>
      <c r="M91" s="534"/>
      <c r="N91" s="534"/>
      <c r="O91" s="534"/>
      <c r="P91" s="534"/>
    </row>
    <row r="92" spans="12:16" x14ac:dyDescent="0.2">
      <c r="L92" s="534"/>
      <c r="M92" s="534"/>
      <c r="N92" s="534"/>
      <c r="O92" s="534"/>
      <c r="P92" s="534"/>
    </row>
    <row r="93" spans="12:16" x14ac:dyDescent="0.2">
      <c r="L93" s="534"/>
      <c r="M93" s="534"/>
      <c r="N93" s="534"/>
      <c r="O93" s="534"/>
      <c r="P93" s="534"/>
    </row>
    <row r="94" spans="12:16" x14ac:dyDescent="0.2">
      <c r="L94" s="534"/>
      <c r="M94" s="534"/>
      <c r="N94" s="534"/>
      <c r="O94" s="534"/>
      <c r="P94" s="534"/>
    </row>
    <row r="95" spans="12:16" x14ac:dyDescent="0.2">
      <c r="L95" s="534"/>
      <c r="M95" s="534"/>
      <c r="N95" s="534"/>
      <c r="O95" s="534"/>
      <c r="P95" s="534"/>
    </row>
    <row r="96" spans="12:16" x14ac:dyDescent="0.2">
      <c r="L96" s="534"/>
      <c r="M96" s="534"/>
      <c r="N96" s="534"/>
      <c r="O96" s="534"/>
      <c r="P96" s="534"/>
    </row>
    <row r="97" spans="12:16" x14ac:dyDescent="0.2">
      <c r="L97" s="534"/>
      <c r="M97" s="534"/>
      <c r="N97" s="534"/>
      <c r="O97" s="534"/>
      <c r="P97" s="534"/>
    </row>
    <row r="98" spans="12:16" x14ac:dyDescent="0.2">
      <c r="L98" s="534"/>
      <c r="M98" s="534"/>
      <c r="N98" s="534"/>
      <c r="O98" s="534"/>
      <c r="P98" s="534"/>
    </row>
    <row r="99" spans="12:16" x14ac:dyDescent="0.2">
      <c r="L99" s="534"/>
      <c r="M99" s="534"/>
      <c r="N99" s="534"/>
      <c r="O99" s="534"/>
      <c r="P99" s="534"/>
    </row>
    <row r="100" spans="12:16" x14ac:dyDescent="0.2">
      <c r="L100" s="534"/>
      <c r="M100" s="534"/>
      <c r="N100" s="534"/>
      <c r="O100" s="534"/>
      <c r="P100" s="534"/>
    </row>
    <row r="101" spans="12:16" x14ac:dyDescent="0.2">
      <c r="L101" s="534"/>
      <c r="M101" s="534"/>
      <c r="N101" s="534"/>
      <c r="O101" s="534"/>
      <c r="P101" s="534"/>
    </row>
    <row r="102" spans="12:16" x14ac:dyDescent="0.2">
      <c r="L102" s="534"/>
      <c r="M102" s="534"/>
      <c r="N102" s="534"/>
      <c r="O102" s="534"/>
      <c r="P102" s="534"/>
    </row>
    <row r="103" spans="12:16" x14ac:dyDescent="0.2">
      <c r="L103" s="534"/>
      <c r="M103" s="534"/>
      <c r="N103" s="534"/>
      <c r="O103" s="534"/>
      <c r="P103" s="534"/>
    </row>
    <row r="104" spans="12:16" x14ac:dyDescent="0.2">
      <c r="L104" s="534"/>
      <c r="M104" s="534"/>
      <c r="N104" s="534"/>
      <c r="O104" s="534"/>
      <c r="P104" s="534"/>
    </row>
    <row r="105" spans="12:16" x14ac:dyDescent="0.2">
      <c r="L105" s="534"/>
      <c r="M105" s="534"/>
      <c r="N105" s="534"/>
      <c r="O105" s="534"/>
      <c r="P105" s="534"/>
    </row>
    <row r="106" spans="12:16" x14ac:dyDescent="0.2">
      <c r="L106" s="534"/>
      <c r="M106" s="534"/>
      <c r="N106" s="534"/>
      <c r="O106" s="534"/>
      <c r="P106" s="534"/>
    </row>
    <row r="107" spans="12:16" x14ac:dyDescent="0.2">
      <c r="L107" s="534"/>
      <c r="M107" s="534"/>
      <c r="N107" s="534"/>
      <c r="O107" s="534"/>
      <c r="P107" s="534"/>
    </row>
    <row r="108" spans="12:16" x14ac:dyDescent="0.2">
      <c r="L108" s="534"/>
      <c r="M108" s="534"/>
      <c r="N108" s="534"/>
      <c r="O108" s="534"/>
      <c r="P108" s="534"/>
    </row>
    <row r="109" spans="12:16" x14ac:dyDescent="0.2">
      <c r="L109" s="534"/>
      <c r="M109" s="534"/>
      <c r="N109" s="534"/>
      <c r="O109" s="534"/>
      <c r="P109" s="534"/>
    </row>
    <row r="110" spans="12:16" x14ac:dyDescent="0.2">
      <c r="L110" s="534"/>
      <c r="M110" s="534"/>
      <c r="N110" s="534"/>
      <c r="O110" s="534"/>
      <c r="P110" s="534"/>
    </row>
    <row r="111" spans="12:16" x14ac:dyDescent="0.2">
      <c r="L111" s="534"/>
      <c r="M111" s="534"/>
      <c r="N111" s="534"/>
      <c r="O111" s="534"/>
      <c r="P111" s="534"/>
    </row>
    <row r="112" spans="12:16" x14ac:dyDescent="0.2">
      <c r="L112" s="534"/>
      <c r="M112" s="534"/>
      <c r="N112" s="534"/>
      <c r="O112" s="534"/>
      <c r="P112" s="534"/>
    </row>
    <row r="113" spans="12:16" x14ac:dyDescent="0.2">
      <c r="L113" s="534"/>
      <c r="M113" s="534"/>
      <c r="N113" s="534"/>
      <c r="O113" s="534"/>
      <c r="P113" s="534"/>
    </row>
    <row r="114" spans="12:16" x14ac:dyDescent="0.2">
      <c r="L114" s="534"/>
      <c r="M114" s="534"/>
      <c r="N114" s="534"/>
      <c r="O114" s="534"/>
      <c r="P114" s="534"/>
    </row>
    <row r="115" spans="12:16" x14ac:dyDescent="0.2">
      <c r="L115" s="534"/>
      <c r="M115" s="534"/>
      <c r="N115" s="534"/>
      <c r="O115" s="534"/>
      <c r="P115" s="534"/>
    </row>
    <row r="116" spans="12:16" x14ac:dyDescent="0.2">
      <c r="L116" s="534"/>
      <c r="M116" s="534"/>
      <c r="N116" s="534"/>
      <c r="O116" s="534"/>
      <c r="P116" s="534"/>
    </row>
    <row r="117" spans="12:16" x14ac:dyDescent="0.2">
      <c r="L117" s="534"/>
      <c r="M117" s="534"/>
      <c r="N117" s="534"/>
      <c r="O117" s="534"/>
      <c r="P117" s="534"/>
    </row>
    <row r="118" spans="12:16" x14ac:dyDescent="0.2">
      <c r="L118" s="534"/>
      <c r="M118" s="534"/>
      <c r="N118" s="534"/>
      <c r="O118" s="534"/>
      <c r="P118" s="534"/>
    </row>
    <row r="119" spans="12:16" x14ac:dyDescent="0.2">
      <c r="L119" s="534"/>
      <c r="M119" s="534"/>
      <c r="N119" s="534"/>
      <c r="O119" s="534"/>
      <c r="P119" s="534"/>
    </row>
    <row r="120" spans="12:16" x14ac:dyDescent="0.2">
      <c r="L120" s="534"/>
      <c r="M120" s="534"/>
      <c r="N120" s="534"/>
      <c r="O120" s="534"/>
      <c r="P120" s="534"/>
    </row>
    <row r="121" spans="12:16" x14ac:dyDescent="0.2">
      <c r="L121" s="534"/>
      <c r="M121" s="534"/>
      <c r="N121" s="534"/>
      <c r="O121" s="534"/>
      <c r="P121" s="534"/>
    </row>
    <row r="122" spans="12:16" x14ac:dyDescent="0.2">
      <c r="L122" s="534"/>
      <c r="M122" s="534"/>
      <c r="N122" s="534"/>
      <c r="O122" s="534"/>
      <c r="P122" s="534"/>
    </row>
    <row r="123" spans="12:16" x14ac:dyDescent="0.2">
      <c r="L123" s="534"/>
      <c r="M123" s="534"/>
      <c r="N123" s="534"/>
      <c r="O123" s="534"/>
      <c r="P123" s="534"/>
    </row>
    <row r="124" spans="12:16" x14ac:dyDescent="0.2">
      <c r="L124" s="534"/>
      <c r="M124" s="534"/>
      <c r="N124" s="534"/>
      <c r="O124" s="534"/>
      <c r="P124" s="534"/>
    </row>
    <row r="125" spans="12:16" x14ac:dyDescent="0.2">
      <c r="L125" s="534"/>
      <c r="M125" s="534"/>
      <c r="N125" s="534"/>
      <c r="O125" s="534"/>
      <c r="P125" s="534"/>
    </row>
    <row r="126" spans="12:16" x14ac:dyDescent="0.2">
      <c r="L126" s="534"/>
      <c r="M126" s="534"/>
      <c r="N126" s="534"/>
      <c r="O126" s="534"/>
      <c r="P126" s="534"/>
    </row>
    <row r="127" spans="12:16" x14ac:dyDescent="0.2">
      <c r="L127" s="534"/>
      <c r="M127" s="534"/>
      <c r="N127" s="534"/>
      <c r="O127" s="534"/>
      <c r="P127" s="534"/>
    </row>
    <row r="128" spans="12:16" x14ac:dyDescent="0.2">
      <c r="L128" s="534"/>
      <c r="M128" s="534"/>
      <c r="N128" s="534"/>
      <c r="O128" s="534"/>
      <c r="P128" s="534"/>
    </row>
    <row r="129" spans="12:16" x14ac:dyDescent="0.2">
      <c r="L129" s="534"/>
      <c r="M129" s="534"/>
      <c r="N129" s="534"/>
      <c r="O129" s="534"/>
      <c r="P129" s="534"/>
    </row>
    <row r="130" spans="12:16" x14ac:dyDescent="0.2">
      <c r="L130" s="534"/>
      <c r="M130" s="534"/>
      <c r="N130" s="534"/>
      <c r="O130" s="534"/>
      <c r="P130" s="534"/>
    </row>
    <row r="131" spans="12:16" x14ac:dyDescent="0.2">
      <c r="L131" s="534"/>
      <c r="M131" s="534"/>
      <c r="N131" s="534"/>
      <c r="O131" s="534"/>
      <c r="P131" s="534"/>
    </row>
    <row r="132" spans="12:16" x14ac:dyDescent="0.2">
      <c r="L132" s="534"/>
      <c r="M132" s="534"/>
      <c r="N132" s="534"/>
      <c r="O132" s="534"/>
      <c r="P132" s="534"/>
    </row>
    <row r="133" spans="12:16" x14ac:dyDescent="0.2">
      <c r="L133" s="534"/>
      <c r="M133" s="534"/>
      <c r="N133" s="534"/>
      <c r="O133" s="534"/>
      <c r="P133" s="534"/>
    </row>
    <row r="134" spans="12:16" x14ac:dyDescent="0.2">
      <c r="L134" s="534"/>
      <c r="M134" s="534"/>
      <c r="N134" s="534"/>
      <c r="O134" s="534"/>
      <c r="P134" s="534"/>
    </row>
    <row r="135" spans="12:16" x14ac:dyDescent="0.2">
      <c r="L135" s="534"/>
      <c r="M135" s="534"/>
      <c r="N135" s="534"/>
      <c r="O135" s="534"/>
      <c r="P135" s="534"/>
    </row>
    <row r="136" spans="12:16" x14ac:dyDescent="0.2">
      <c r="L136" s="534"/>
      <c r="M136" s="534"/>
      <c r="N136" s="534"/>
      <c r="O136" s="534"/>
      <c r="P136" s="534"/>
    </row>
    <row r="137" spans="12:16" x14ac:dyDescent="0.2">
      <c r="L137" s="534"/>
      <c r="M137" s="534"/>
      <c r="N137" s="534"/>
      <c r="O137" s="534"/>
      <c r="P137" s="534"/>
    </row>
    <row r="138" spans="12:16" x14ac:dyDescent="0.2">
      <c r="L138" s="534"/>
      <c r="M138" s="534"/>
      <c r="N138" s="534"/>
      <c r="O138" s="534"/>
      <c r="P138" s="534"/>
    </row>
    <row r="139" spans="12:16" x14ac:dyDescent="0.2">
      <c r="L139" s="534"/>
      <c r="M139" s="534"/>
      <c r="N139" s="534"/>
      <c r="O139" s="534"/>
      <c r="P139" s="534"/>
    </row>
    <row r="140" spans="12:16" x14ac:dyDescent="0.2">
      <c r="L140" s="534"/>
      <c r="M140" s="534"/>
      <c r="N140" s="534"/>
      <c r="O140" s="534"/>
      <c r="P140" s="534"/>
    </row>
    <row r="141" spans="12:16" x14ac:dyDescent="0.2">
      <c r="L141" s="534"/>
      <c r="M141" s="534"/>
      <c r="N141" s="534"/>
      <c r="O141" s="534"/>
      <c r="P141" s="534"/>
    </row>
    <row r="142" spans="12:16" x14ac:dyDescent="0.2">
      <c r="L142" s="534"/>
      <c r="M142" s="534"/>
      <c r="N142" s="534"/>
      <c r="O142" s="534"/>
      <c r="P142" s="534"/>
    </row>
    <row r="143" spans="12:16" x14ac:dyDescent="0.2">
      <c r="L143" s="534"/>
      <c r="M143" s="534"/>
      <c r="N143" s="534"/>
      <c r="O143" s="534"/>
      <c r="P143" s="534"/>
    </row>
    <row r="144" spans="12:16" x14ac:dyDescent="0.2">
      <c r="L144" s="534"/>
      <c r="M144" s="534"/>
      <c r="N144" s="534"/>
      <c r="O144" s="534"/>
      <c r="P144" s="534"/>
    </row>
    <row r="145" spans="12:16" x14ac:dyDescent="0.2">
      <c r="L145" s="534"/>
      <c r="M145" s="534"/>
      <c r="N145" s="534"/>
      <c r="O145" s="534"/>
      <c r="P145" s="534"/>
    </row>
    <row r="146" spans="12:16" x14ac:dyDescent="0.2">
      <c r="L146" s="534"/>
      <c r="M146" s="534"/>
      <c r="N146" s="534"/>
      <c r="O146" s="534"/>
      <c r="P146" s="534"/>
    </row>
    <row r="147" spans="12:16" x14ac:dyDescent="0.2">
      <c r="L147" s="534"/>
      <c r="M147" s="534"/>
      <c r="N147" s="534"/>
      <c r="O147" s="534"/>
      <c r="P147" s="534"/>
    </row>
    <row r="148" spans="12:16" x14ac:dyDescent="0.2">
      <c r="L148" s="534"/>
      <c r="M148" s="534"/>
      <c r="N148" s="534"/>
      <c r="O148" s="534"/>
      <c r="P148" s="534"/>
    </row>
    <row r="149" spans="12:16" x14ac:dyDescent="0.2">
      <c r="L149" s="534"/>
      <c r="M149" s="534"/>
      <c r="N149" s="534"/>
      <c r="O149" s="534"/>
      <c r="P149" s="534"/>
    </row>
    <row r="150" spans="12:16" x14ac:dyDescent="0.2">
      <c r="L150" s="534"/>
      <c r="M150" s="534"/>
      <c r="N150" s="534"/>
      <c r="O150" s="534"/>
      <c r="P150" s="534"/>
    </row>
    <row r="151" spans="12:16" x14ac:dyDescent="0.2">
      <c r="L151" s="534"/>
      <c r="M151" s="534"/>
      <c r="N151" s="534"/>
      <c r="O151" s="534"/>
      <c r="P151" s="534"/>
    </row>
    <row r="152" spans="12:16" x14ac:dyDescent="0.2">
      <c r="L152" s="534"/>
      <c r="M152" s="534"/>
      <c r="N152" s="534"/>
      <c r="O152" s="534"/>
      <c r="P152" s="534"/>
    </row>
    <row r="153" spans="12:16" x14ac:dyDescent="0.2">
      <c r="L153" s="534"/>
      <c r="M153" s="534"/>
      <c r="N153" s="534"/>
      <c r="O153" s="534"/>
      <c r="P153" s="534"/>
    </row>
    <row r="154" spans="12:16" x14ac:dyDescent="0.2">
      <c r="L154" s="534"/>
      <c r="M154" s="534"/>
      <c r="N154" s="534"/>
      <c r="O154" s="534"/>
      <c r="P154" s="534"/>
    </row>
    <row r="155" spans="12:16" x14ac:dyDescent="0.2">
      <c r="L155" s="534"/>
      <c r="M155" s="534"/>
      <c r="N155" s="534"/>
      <c r="O155" s="534"/>
      <c r="P155" s="534"/>
    </row>
    <row r="156" spans="12:16" x14ac:dyDescent="0.2">
      <c r="L156" s="534"/>
      <c r="M156" s="534"/>
      <c r="N156" s="534"/>
      <c r="O156" s="534"/>
      <c r="P156" s="534"/>
    </row>
    <row r="157" spans="12:16" x14ac:dyDescent="0.2">
      <c r="L157" s="534"/>
      <c r="M157" s="534"/>
      <c r="N157" s="534"/>
      <c r="O157" s="534"/>
      <c r="P157" s="534"/>
    </row>
    <row r="158" spans="12:16" x14ac:dyDescent="0.2">
      <c r="L158" s="534"/>
      <c r="M158" s="534"/>
      <c r="N158" s="534"/>
      <c r="O158" s="534"/>
      <c r="P158" s="534"/>
    </row>
    <row r="159" spans="12:16" x14ac:dyDescent="0.2">
      <c r="L159" s="534"/>
      <c r="M159" s="534"/>
      <c r="N159" s="534"/>
      <c r="O159" s="534"/>
      <c r="P159" s="534"/>
    </row>
    <row r="160" spans="12:16" x14ac:dyDescent="0.2">
      <c r="L160" s="534"/>
      <c r="M160" s="534"/>
      <c r="N160" s="534"/>
      <c r="O160" s="534"/>
      <c r="P160" s="534"/>
    </row>
    <row r="161" spans="12:16" x14ac:dyDescent="0.2">
      <c r="L161" s="534"/>
      <c r="M161" s="534"/>
      <c r="N161" s="534"/>
      <c r="O161" s="534"/>
      <c r="P161" s="534"/>
    </row>
    <row r="162" spans="12:16" x14ac:dyDescent="0.2">
      <c r="L162" s="534"/>
      <c r="M162" s="534"/>
      <c r="N162" s="534"/>
      <c r="O162" s="534"/>
      <c r="P162" s="534"/>
    </row>
    <row r="163" spans="12:16" x14ac:dyDescent="0.2">
      <c r="L163" s="534"/>
      <c r="M163" s="534"/>
      <c r="N163" s="534"/>
      <c r="O163" s="534"/>
      <c r="P163" s="534"/>
    </row>
    <row r="164" spans="12:16" x14ac:dyDescent="0.2">
      <c r="L164" s="534"/>
      <c r="M164" s="534"/>
      <c r="N164" s="534"/>
      <c r="O164" s="534"/>
      <c r="P164" s="534"/>
    </row>
    <row r="165" spans="12:16" x14ac:dyDescent="0.2">
      <c r="L165" s="534"/>
      <c r="M165" s="534"/>
      <c r="N165" s="534"/>
      <c r="O165" s="534"/>
      <c r="P165" s="534"/>
    </row>
    <row r="166" spans="12:16" x14ac:dyDescent="0.2">
      <c r="L166" s="534"/>
      <c r="M166" s="534"/>
      <c r="N166" s="534"/>
      <c r="O166" s="534"/>
      <c r="P166" s="534"/>
    </row>
    <row r="167" spans="12:16" x14ac:dyDescent="0.2">
      <c r="L167" s="534"/>
      <c r="M167" s="534"/>
      <c r="N167" s="534"/>
      <c r="O167" s="534"/>
      <c r="P167" s="534"/>
    </row>
    <row r="168" spans="12:16" x14ac:dyDescent="0.2">
      <c r="L168" s="534"/>
      <c r="M168" s="534"/>
      <c r="N168" s="534"/>
      <c r="O168" s="534"/>
      <c r="P168" s="534"/>
    </row>
    <row r="169" spans="12:16" x14ac:dyDescent="0.2">
      <c r="L169" s="534"/>
      <c r="M169" s="534"/>
      <c r="N169" s="534"/>
      <c r="O169" s="534"/>
      <c r="P169" s="534"/>
    </row>
    <row r="170" spans="12:16" x14ac:dyDescent="0.2">
      <c r="L170" s="534"/>
      <c r="M170" s="534"/>
      <c r="N170" s="534"/>
      <c r="O170" s="534"/>
      <c r="P170" s="534"/>
    </row>
    <row r="171" spans="12:16" x14ac:dyDescent="0.2">
      <c r="L171" s="534"/>
      <c r="M171" s="534"/>
      <c r="N171" s="534"/>
      <c r="O171" s="534"/>
      <c r="P171" s="534"/>
    </row>
    <row r="172" spans="12:16" x14ac:dyDescent="0.2">
      <c r="L172" s="534"/>
      <c r="M172" s="534"/>
      <c r="N172" s="534"/>
      <c r="O172" s="534"/>
      <c r="P172" s="534"/>
    </row>
    <row r="173" spans="12:16" x14ac:dyDescent="0.2">
      <c r="L173" s="534"/>
      <c r="M173" s="534"/>
      <c r="N173" s="534"/>
      <c r="O173" s="534"/>
      <c r="P173" s="534"/>
    </row>
    <row r="174" spans="12:16" x14ac:dyDescent="0.2">
      <c r="L174" s="534"/>
      <c r="M174" s="534"/>
      <c r="N174" s="534"/>
      <c r="O174" s="534"/>
      <c r="P174" s="534"/>
    </row>
    <row r="175" spans="12:16" x14ac:dyDescent="0.2">
      <c r="L175" s="534"/>
      <c r="M175" s="534"/>
      <c r="N175" s="534"/>
      <c r="O175" s="534"/>
      <c r="P175" s="534"/>
    </row>
    <row r="176" spans="12:16" x14ac:dyDescent="0.2">
      <c r="L176" s="534"/>
      <c r="M176" s="534"/>
      <c r="N176" s="534"/>
      <c r="O176" s="534"/>
      <c r="P176" s="534"/>
    </row>
    <row r="177" spans="12:16" x14ac:dyDescent="0.2">
      <c r="L177" s="534"/>
      <c r="M177" s="534"/>
      <c r="N177" s="534"/>
      <c r="O177" s="534"/>
      <c r="P177" s="534"/>
    </row>
    <row r="178" spans="12:16" x14ac:dyDescent="0.2">
      <c r="L178" s="534"/>
      <c r="M178" s="534"/>
      <c r="N178" s="534"/>
      <c r="O178" s="534"/>
      <c r="P178" s="534"/>
    </row>
    <row r="179" spans="12:16" x14ac:dyDescent="0.2">
      <c r="L179" s="534"/>
      <c r="M179" s="534"/>
      <c r="N179" s="534"/>
      <c r="O179" s="534"/>
      <c r="P179" s="534"/>
    </row>
    <row r="180" spans="12:16" x14ac:dyDescent="0.2">
      <c r="L180" s="534"/>
      <c r="M180" s="534"/>
      <c r="N180" s="534"/>
      <c r="O180" s="534"/>
      <c r="P180" s="534"/>
    </row>
    <row r="181" spans="12:16" x14ac:dyDescent="0.2">
      <c r="L181" s="534"/>
      <c r="M181" s="534"/>
      <c r="N181" s="534"/>
      <c r="O181" s="534"/>
      <c r="P181" s="534"/>
    </row>
    <row r="182" spans="12:16" x14ac:dyDescent="0.2">
      <c r="L182" s="534"/>
      <c r="M182" s="534"/>
      <c r="N182" s="534"/>
      <c r="O182" s="534"/>
      <c r="P182" s="534"/>
    </row>
    <row r="183" spans="12:16" x14ac:dyDescent="0.2">
      <c r="L183" s="534"/>
      <c r="M183" s="534"/>
      <c r="N183" s="534"/>
      <c r="O183" s="534"/>
      <c r="P183" s="534"/>
    </row>
    <row r="184" spans="12:16" x14ac:dyDescent="0.2">
      <c r="L184" s="534"/>
      <c r="M184" s="534"/>
      <c r="N184" s="534"/>
      <c r="O184" s="534"/>
      <c r="P184" s="534"/>
    </row>
    <row r="185" spans="12:16" x14ac:dyDescent="0.2">
      <c r="L185" s="534"/>
      <c r="M185" s="534"/>
      <c r="N185" s="534"/>
      <c r="O185" s="534"/>
      <c r="P185" s="534"/>
    </row>
    <row r="186" spans="12:16" x14ac:dyDescent="0.2">
      <c r="L186" s="534"/>
      <c r="M186" s="534"/>
      <c r="N186" s="534"/>
      <c r="O186" s="534"/>
      <c r="P186" s="534"/>
    </row>
    <row r="187" spans="12:16" x14ac:dyDescent="0.2">
      <c r="L187" s="534"/>
      <c r="M187" s="534"/>
      <c r="N187" s="534"/>
      <c r="O187" s="534"/>
      <c r="P187" s="534"/>
    </row>
    <row r="188" spans="12:16" x14ac:dyDescent="0.2">
      <c r="L188" s="534"/>
      <c r="M188" s="534"/>
      <c r="N188" s="534"/>
      <c r="O188" s="534"/>
      <c r="P188" s="534"/>
    </row>
    <row r="189" spans="12:16" x14ac:dyDescent="0.2">
      <c r="L189" s="534"/>
      <c r="M189" s="534"/>
      <c r="N189" s="534"/>
      <c r="O189" s="534"/>
      <c r="P189" s="534"/>
    </row>
    <row r="190" spans="12:16" x14ac:dyDescent="0.2">
      <c r="L190" s="534"/>
      <c r="M190" s="534"/>
      <c r="N190" s="534"/>
      <c r="O190" s="534"/>
      <c r="P190" s="534"/>
    </row>
    <row r="191" spans="12:16" x14ac:dyDescent="0.2">
      <c r="L191" s="534"/>
      <c r="M191" s="534"/>
      <c r="N191" s="534"/>
      <c r="O191" s="534"/>
      <c r="P191" s="534"/>
    </row>
  </sheetData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B431-5806-4217-9666-AA0EB10E1F73}">
  <sheetPr>
    <tabColor theme="0"/>
  </sheetPr>
  <dimension ref="A1:S71"/>
  <sheetViews>
    <sheetView tabSelected="1" zoomScaleNormal="100" workbookViewId="0">
      <selection activeCell="J28" sqref="J28"/>
    </sheetView>
  </sheetViews>
  <sheetFormatPr defaultColWidth="9.140625" defaultRowHeight="15" x14ac:dyDescent="0.2"/>
  <cols>
    <col min="1" max="2" width="4.85546875" style="4" customWidth="1"/>
    <col min="3" max="3" width="20.85546875" style="4" customWidth="1"/>
    <col min="4" max="4" width="3" style="4" customWidth="1"/>
    <col min="5" max="5" width="11.42578125" style="4" hidden="1" customWidth="1"/>
    <col min="6" max="19" width="11.42578125" style="4" customWidth="1"/>
    <col min="20" max="16384" width="9.140625" style="533"/>
  </cols>
  <sheetData>
    <row r="1" spans="1:19" ht="15.75" thickBot="1" x14ac:dyDescent="0.25"/>
    <row r="2" spans="1:19" ht="16.5" thickBot="1" x14ac:dyDescent="0.3">
      <c r="A2" s="21"/>
      <c r="B2" s="21"/>
      <c r="C2" s="687"/>
      <c r="D2" s="659"/>
      <c r="E2" s="704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722"/>
    </row>
    <row r="3" spans="1:19" ht="15.75" x14ac:dyDescent="0.25">
      <c r="C3" s="691" t="s">
        <v>213</v>
      </c>
      <c r="D3" s="513"/>
      <c r="E3" s="692"/>
      <c r="F3" s="708"/>
      <c r="G3" s="708"/>
      <c r="H3" s="708"/>
      <c r="I3" s="708"/>
      <c r="J3" s="690"/>
      <c r="K3" s="690"/>
      <c r="L3" s="690"/>
      <c r="M3" s="690"/>
      <c r="N3" s="708"/>
      <c r="O3" s="690"/>
      <c r="P3" s="690"/>
      <c r="Q3" s="690"/>
      <c r="R3" s="718"/>
      <c r="S3" s="718"/>
    </row>
    <row r="4" spans="1:19" ht="15.75" x14ac:dyDescent="0.25">
      <c r="A4" s="12"/>
      <c r="B4" s="12"/>
      <c r="C4" s="693" t="s">
        <v>2</v>
      </c>
      <c r="D4" s="694"/>
      <c r="E4" s="695" t="s">
        <v>25</v>
      </c>
      <c r="F4" s="696" t="s">
        <v>49</v>
      </c>
      <c r="G4" s="696" t="s">
        <v>50</v>
      </c>
      <c r="H4" s="696" t="s">
        <v>51</v>
      </c>
      <c r="I4" s="696" t="s">
        <v>52</v>
      </c>
      <c r="J4" s="696" t="s">
        <v>53</v>
      </c>
      <c r="K4" s="696" t="s">
        <v>54</v>
      </c>
      <c r="L4" s="696" t="s">
        <v>55</v>
      </c>
      <c r="M4" s="696" t="s">
        <v>200</v>
      </c>
      <c r="N4" s="696" t="s">
        <v>201</v>
      </c>
      <c r="O4" s="696" t="s">
        <v>202</v>
      </c>
      <c r="P4" s="696" t="s">
        <v>203</v>
      </c>
      <c r="Q4" s="696" t="s">
        <v>211</v>
      </c>
      <c r="R4" s="719" t="s">
        <v>210</v>
      </c>
      <c r="S4" s="719" t="s">
        <v>209</v>
      </c>
    </row>
    <row r="5" spans="1:19" ht="15.75" x14ac:dyDescent="0.25">
      <c r="C5" s="685" t="s">
        <v>191</v>
      </c>
      <c r="D5" s="67" t="s">
        <v>22</v>
      </c>
      <c r="E5" s="522"/>
      <c r="F5" s="674">
        <v>0.15277777777777779</v>
      </c>
      <c r="G5" s="674"/>
      <c r="H5" s="674">
        <v>0.2013888888888889</v>
      </c>
      <c r="I5" s="674"/>
      <c r="J5" s="674">
        <v>0.25</v>
      </c>
      <c r="K5" s="674"/>
      <c r="L5" s="674"/>
      <c r="M5" s="674">
        <v>0.35416666666666669</v>
      </c>
      <c r="N5" s="674">
        <v>0.39930555555555558</v>
      </c>
      <c r="O5" s="674"/>
      <c r="P5" s="674">
        <v>0.47916666666666669</v>
      </c>
      <c r="Q5" s="674">
        <v>0.54861111111111116</v>
      </c>
      <c r="R5" s="475">
        <v>0.59027777777777779</v>
      </c>
      <c r="S5" s="475">
        <v>0.63194444444444442</v>
      </c>
    </row>
    <row r="6" spans="1:19" ht="15.75" x14ac:dyDescent="0.25">
      <c r="C6" s="516" t="s">
        <v>185</v>
      </c>
      <c r="D6" s="527" t="s">
        <v>24</v>
      </c>
      <c r="E6" s="522">
        <f>TIME(0,6,0)</f>
        <v>4.1666666666666666E-3</v>
      </c>
      <c r="F6" s="683">
        <f t="shared" ref="F6:F37" si="0">F5+$E6</f>
        <v>0.15694444444444447</v>
      </c>
      <c r="G6" s="683"/>
      <c r="H6" s="683">
        <f>H5+$E6</f>
        <v>0.20555555555555557</v>
      </c>
      <c r="I6" s="683"/>
      <c r="J6" s="683">
        <f>J5+$E6</f>
        <v>0.25416666666666665</v>
      </c>
      <c r="K6" s="683"/>
      <c r="L6" s="683"/>
      <c r="M6" s="683">
        <f>M5+$E6</f>
        <v>0.35833333333333334</v>
      </c>
      <c r="N6" s="683">
        <f>N5+$E6</f>
        <v>0.40347222222222223</v>
      </c>
      <c r="O6" s="683"/>
      <c r="P6" s="683">
        <f>P5+$E6</f>
        <v>0.48333333333333334</v>
      </c>
      <c r="Q6" s="683">
        <f>Q5+$E6</f>
        <v>0.55277777777777781</v>
      </c>
      <c r="R6" s="484">
        <f>R5+$E6</f>
        <v>0.59444444444444444</v>
      </c>
      <c r="S6" s="484">
        <f>S5+$E6</f>
        <v>0.63611111111111107</v>
      </c>
    </row>
    <row r="7" spans="1:19" ht="15.75" x14ac:dyDescent="0.25">
      <c r="C7" s="516"/>
      <c r="D7" s="527" t="s">
        <v>22</v>
      </c>
      <c r="E7" s="522">
        <f>TIME(0,0,30)</f>
        <v>3.4722222222222224E-4</v>
      </c>
      <c r="F7" s="683">
        <f t="shared" si="0"/>
        <v>0.15729166666666669</v>
      </c>
      <c r="G7" s="683"/>
      <c r="H7" s="683">
        <f t="shared" ref="H7" si="1">H6+$E7</f>
        <v>0.2059027777777778</v>
      </c>
      <c r="I7" s="683"/>
      <c r="J7" s="683">
        <f>J6+$E7</f>
        <v>0.25451388888888887</v>
      </c>
      <c r="K7" s="683"/>
      <c r="L7" s="683"/>
      <c r="M7" s="683">
        <f t="shared" ref="M7:M37" si="2">M6+$E7</f>
        <v>0.35868055555555556</v>
      </c>
      <c r="N7" s="683">
        <f t="shared" ref="N7:N37" si="3">N6+$E7</f>
        <v>0.40381944444444445</v>
      </c>
      <c r="O7" s="683"/>
      <c r="P7" s="683">
        <f t="shared" ref="P7:P37" si="4">P6+$E7</f>
        <v>0.48368055555555556</v>
      </c>
      <c r="Q7" s="683">
        <f t="shared" ref="Q7:Q37" si="5">Q6+$E7</f>
        <v>0.55312500000000009</v>
      </c>
      <c r="R7" s="484">
        <f t="shared" ref="R7:S37" si="6">R6+$E7</f>
        <v>0.59479166666666672</v>
      </c>
      <c r="S7" s="484">
        <f>S6+$E7</f>
        <v>0.63645833333333335</v>
      </c>
    </row>
    <row r="8" spans="1:19" ht="15.75" x14ac:dyDescent="0.25">
      <c r="C8" s="516" t="s">
        <v>186</v>
      </c>
      <c r="D8" s="527" t="s">
        <v>24</v>
      </c>
      <c r="E8" s="522">
        <f>TIME(0,8,30)</f>
        <v>5.9027777777777776E-3</v>
      </c>
      <c r="F8" s="683">
        <f t="shared" si="0"/>
        <v>0.16319444444444448</v>
      </c>
      <c r="G8" s="683"/>
      <c r="H8" s="683">
        <f>H7+$E8</f>
        <v>0.21180555555555558</v>
      </c>
      <c r="I8" s="683"/>
      <c r="J8" s="683">
        <f t="shared" ref="J8:J37" si="7">J7+$E8</f>
        <v>0.26041666666666663</v>
      </c>
      <c r="K8" s="683"/>
      <c r="L8" s="683"/>
      <c r="M8" s="683">
        <f t="shared" si="2"/>
        <v>0.36458333333333331</v>
      </c>
      <c r="N8" s="683">
        <f t="shared" si="3"/>
        <v>0.40972222222222221</v>
      </c>
      <c r="O8" s="683"/>
      <c r="P8" s="683">
        <f t="shared" si="4"/>
        <v>0.48958333333333331</v>
      </c>
      <c r="Q8" s="683">
        <f t="shared" si="5"/>
        <v>0.5590277777777779</v>
      </c>
      <c r="R8" s="484">
        <f t="shared" si="6"/>
        <v>0.60069444444444453</v>
      </c>
      <c r="S8" s="484">
        <f t="shared" si="6"/>
        <v>0.64236111111111116</v>
      </c>
    </row>
    <row r="9" spans="1:19" ht="15.75" x14ac:dyDescent="0.25">
      <c r="C9" s="516"/>
      <c r="D9" s="527" t="s">
        <v>22</v>
      </c>
      <c r="E9" s="522">
        <f>TIME(0,0,30)</f>
        <v>3.4722222222222224E-4</v>
      </c>
      <c r="F9" s="683">
        <f>F8+$E9</f>
        <v>0.1635416666666667</v>
      </c>
      <c r="G9" s="683"/>
      <c r="H9" s="683">
        <f t="shared" ref="H9" si="8">H8+$E9</f>
        <v>0.2121527777777778</v>
      </c>
      <c r="I9" s="683"/>
      <c r="J9" s="683">
        <f t="shared" si="7"/>
        <v>0.26076388888888885</v>
      </c>
      <c r="K9" s="683"/>
      <c r="L9" s="683"/>
      <c r="M9" s="683">
        <f t="shared" si="2"/>
        <v>0.36493055555555554</v>
      </c>
      <c r="N9" s="683">
        <f t="shared" si="3"/>
        <v>0.41006944444444443</v>
      </c>
      <c r="O9" s="683"/>
      <c r="P9" s="683">
        <f t="shared" si="4"/>
        <v>0.48993055555555554</v>
      </c>
      <c r="Q9" s="683">
        <f t="shared" si="5"/>
        <v>0.55937500000000018</v>
      </c>
      <c r="R9" s="484">
        <f t="shared" si="6"/>
        <v>0.60104166666666681</v>
      </c>
      <c r="S9" s="484">
        <f t="shared" si="6"/>
        <v>0.64270833333333344</v>
      </c>
    </row>
    <row r="10" spans="1:19" ht="16.5" thickBot="1" x14ac:dyDescent="0.3">
      <c r="A10" s="21"/>
      <c r="B10" s="21"/>
      <c r="C10" s="530" t="s">
        <v>190</v>
      </c>
      <c r="D10" s="686" t="s">
        <v>24</v>
      </c>
      <c r="E10" s="524">
        <f>TIME(0,4,30)</f>
        <v>3.1250000000000002E-3</v>
      </c>
      <c r="F10" s="523">
        <f>F9+$E10</f>
        <v>0.16666666666666669</v>
      </c>
      <c r="G10" s="523"/>
      <c r="H10" s="523">
        <f t="shared" ref="H10" si="9">H9+$E10</f>
        <v>0.21527777777777779</v>
      </c>
      <c r="I10" s="523"/>
      <c r="J10" s="523">
        <f>J9+$E10</f>
        <v>0.26388888888888884</v>
      </c>
      <c r="K10" s="523"/>
      <c r="L10" s="523"/>
      <c r="M10" s="523">
        <f>M9+$E10</f>
        <v>0.36805555555555552</v>
      </c>
      <c r="N10" s="523">
        <f>N9+$E10</f>
        <v>0.41319444444444442</v>
      </c>
      <c r="O10" s="523"/>
      <c r="P10" s="523">
        <f>P9+$E10</f>
        <v>0.49305555555555552</v>
      </c>
      <c r="Q10" s="523">
        <f>Q9+$E10</f>
        <v>0.56250000000000022</v>
      </c>
      <c r="R10" s="720">
        <f>R9+$E10</f>
        <v>0.60416666666666685</v>
      </c>
      <c r="S10" s="720">
        <f>S9+$E10</f>
        <v>0.64583333333333348</v>
      </c>
    </row>
    <row r="11" spans="1:19" ht="15.75" x14ac:dyDescent="0.25">
      <c r="A11" s="21"/>
      <c r="B11" s="21"/>
      <c r="C11" s="677"/>
      <c r="D11" s="67" t="s">
        <v>22</v>
      </c>
      <c r="E11" s="529">
        <f>TIME(0,0,30)</f>
        <v>3.4722222222222224E-4</v>
      </c>
      <c r="F11" s="528">
        <f t="shared" si="0"/>
        <v>0.16701388888888891</v>
      </c>
      <c r="G11" s="528">
        <v>0.1875</v>
      </c>
      <c r="H11" s="528">
        <v>0.21527777777777779</v>
      </c>
      <c r="I11" s="528">
        <v>0.24305555555555555</v>
      </c>
      <c r="J11" s="528">
        <f>J10+$E11</f>
        <v>0.26423611111111106</v>
      </c>
      <c r="K11" s="528">
        <v>0.29166666666666669</v>
      </c>
      <c r="L11" s="528">
        <v>0.34027777777777779</v>
      </c>
      <c r="M11" s="528">
        <f>M10+$E11</f>
        <v>0.36840277777777775</v>
      </c>
      <c r="N11" s="528">
        <f>N10+$E11</f>
        <v>0.41354166666666664</v>
      </c>
      <c r="O11" s="528">
        <v>0.4375</v>
      </c>
      <c r="P11" s="528">
        <f t="shared" si="4"/>
        <v>0.49340277777777775</v>
      </c>
      <c r="Q11" s="528">
        <f t="shared" si="5"/>
        <v>0.5628472222222225</v>
      </c>
      <c r="R11" s="477">
        <f t="shared" si="6"/>
        <v>0.60451388888888913</v>
      </c>
      <c r="S11" s="477">
        <f t="shared" si="6"/>
        <v>0.64618055555555576</v>
      </c>
    </row>
    <row r="12" spans="1:19" ht="15.75" x14ac:dyDescent="0.25">
      <c r="C12" s="516" t="s">
        <v>47</v>
      </c>
      <c r="D12" s="29" t="s">
        <v>24</v>
      </c>
      <c r="E12" s="661">
        <f>TIME(0,3,30)</f>
        <v>2.4305555555555556E-3</v>
      </c>
      <c r="F12" s="683">
        <f t="shared" si="0"/>
        <v>0.16944444444444445</v>
      </c>
      <c r="G12" s="683">
        <f>G11+$E12</f>
        <v>0.18993055555555555</v>
      </c>
      <c r="H12" s="683">
        <f>H11+$E12</f>
        <v>0.21770833333333334</v>
      </c>
      <c r="I12" s="683">
        <f>I11+$E12</f>
        <v>0.2454861111111111</v>
      </c>
      <c r="J12" s="683">
        <f t="shared" si="7"/>
        <v>0.26666666666666661</v>
      </c>
      <c r="K12" s="683">
        <f>K11+$E12</f>
        <v>0.29409722222222223</v>
      </c>
      <c r="L12" s="683">
        <f>L11+$E12</f>
        <v>0.34270833333333334</v>
      </c>
      <c r="M12" s="683">
        <f t="shared" si="2"/>
        <v>0.37083333333333329</v>
      </c>
      <c r="N12" s="683">
        <f t="shared" si="3"/>
        <v>0.41597222222222219</v>
      </c>
      <c r="O12" s="683">
        <f>O11+$E12</f>
        <v>0.43993055555555555</v>
      </c>
      <c r="P12" s="683">
        <f t="shared" si="4"/>
        <v>0.49583333333333329</v>
      </c>
      <c r="Q12" s="683">
        <f t="shared" si="5"/>
        <v>0.5652777777777781</v>
      </c>
      <c r="R12" s="484">
        <f t="shared" si="6"/>
        <v>0.60694444444444473</v>
      </c>
      <c r="S12" s="484">
        <f t="shared" si="6"/>
        <v>0.64861111111111136</v>
      </c>
    </row>
    <row r="13" spans="1:19" ht="15.75" x14ac:dyDescent="0.25">
      <c r="C13" s="520"/>
      <c r="D13" s="29" t="s">
        <v>22</v>
      </c>
      <c r="E13" s="661">
        <f>TIME(0,0,30)</f>
        <v>3.4722222222222224E-4</v>
      </c>
      <c r="F13" s="683">
        <f>F12+$E13</f>
        <v>0.16979166666666667</v>
      </c>
      <c r="G13" s="683">
        <f t="shared" ref="G13:H37" si="10">G12+$E13</f>
        <v>0.19027777777777777</v>
      </c>
      <c r="H13" s="683">
        <f>H12+$E13</f>
        <v>0.21805555555555556</v>
      </c>
      <c r="I13" s="683">
        <f t="shared" ref="I13:I57" si="11">I12+$E13</f>
        <v>0.24583333333333332</v>
      </c>
      <c r="J13" s="683">
        <f t="shared" si="7"/>
        <v>0.26701388888888883</v>
      </c>
      <c r="K13" s="683">
        <f>K12+$E13</f>
        <v>0.29444444444444445</v>
      </c>
      <c r="L13" s="683">
        <f t="shared" ref="K13:L58" si="12">L12+$E13</f>
        <v>0.34305555555555556</v>
      </c>
      <c r="M13" s="683">
        <f t="shared" si="2"/>
        <v>0.37118055555555551</v>
      </c>
      <c r="N13" s="683">
        <f t="shared" si="3"/>
        <v>0.41631944444444441</v>
      </c>
      <c r="O13" s="683">
        <f t="shared" ref="O13:O57" si="13">O12+$E13</f>
        <v>0.44027777777777777</v>
      </c>
      <c r="P13" s="683">
        <f t="shared" si="4"/>
        <v>0.49618055555555551</v>
      </c>
      <c r="Q13" s="683">
        <f t="shared" si="5"/>
        <v>0.56562500000000038</v>
      </c>
      <c r="R13" s="484">
        <f t="shared" si="6"/>
        <v>0.60729166666666701</v>
      </c>
      <c r="S13" s="484">
        <f t="shared" si="6"/>
        <v>0.64895833333333364</v>
      </c>
    </row>
    <row r="14" spans="1:19" ht="15.75" x14ac:dyDescent="0.25">
      <c r="C14" s="516" t="s">
        <v>189</v>
      </c>
      <c r="D14" s="29" t="s">
        <v>24</v>
      </c>
      <c r="E14" s="661">
        <f>TIME(0,1,30)</f>
        <v>1.0416666666666667E-3</v>
      </c>
      <c r="F14" s="683">
        <f t="shared" si="0"/>
        <v>0.17083333333333334</v>
      </c>
      <c r="G14" s="683">
        <f t="shared" si="10"/>
        <v>0.19131944444444443</v>
      </c>
      <c r="H14" s="683">
        <f t="shared" ref="H14" si="14">H13+$E14</f>
        <v>0.21909722222222222</v>
      </c>
      <c r="I14" s="683">
        <f>I13+$E14</f>
        <v>0.24687499999999998</v>
      </c>
      <c r="J14" s="683">
        <f t="shared" si="7"/>
        <v>0.26805555555555549</v>
      </c>
      <c r="K14" s="683">
        <f t="shared" si="12"/>
        <v>0.29548611111111112</v>
      </c>
      <c r="L14" s="683">
        <f t="shared" si="12"/>
        <v>0.34409722222222222</v>
      </c>
      <c r="M14" s="683">
        <f t="shared" si="2"/>
        <v>0.37222222222222218</v>
      </c>
      <c r="N14" s="683">
        <f t="shared" si="3"/>
        <v>0.41736111111111107</v>
      </c>
      <c r="O14" s="683">
        <f t="shared" si="13"/>
        <v>0.44131944444444443</v>
      </c>
      <c r="P14" s="683">
        <f t="shared" si="4"/>
        <v>0.49722222222222218</v>
      </c>
      <c r="Q14" s="683">
        <f t="shared" si="5"/>
        <v>0.5666666666666671</v>
      </c>
      <c r="R14" s="484">
        <f t="shared" si="6"/>
        <v>0.60833333333333373</v>
      </c>
      <c r="S14" s="484">
        <f t="shared" si="6"/>
        <v>0.65000000000000036</v>
      </c>
    </row>
    <row r="15" spans="1:19" ht="15.75" x14ac:dyDescent="0.25">
      <c r="C15" s="520"/>
      <c r="D15" s="29" t="s">
        <v>22</v>
      </c>
      <c r="E15" s="661">
        <f>TIME(0,0,30)</f>
        <v>3.4722222222222224E-4</v>
      </c>
      <c r="F15" s="684">
        <f t="shared" si="0"/>
        <v>0.17118055555555556</v>
      </c>
      <c r="G15" s="684">
        <f t="shared" si="10"/>
        <v>0.19166666666666665</v>
      </c>
      <c r="H15" s="684">
        <f t="shared" si="10"/>
        <v>0.21944444444444444</v>
      </c>
      <c r="I15" s="684">
        <f t="shared" si="11"/>
        <v>0.2472222222222222</v>
      </c>
      <c r="J15" s="684">
        <f>J14+$E15</f>
        <v>0.26840277777777771</v>
      </c>
      <c r="K15" s="684">
        <f t="shared" si="12"/>
        <v>0.29583333333333334</v>
      </c>
      <c r="L15" s="684">
        <f t="shared" si="12"/>
        <v>0.34444444444444444</v>
      </c>
      <c r="M15" s="684">
        <f t="shared" si="2"/>
        <v>0.3725694444444444</v>
      </c>
      <c r="N15" s="684">
        <f t="shared" si="3"/>
        <v>0.41770833333333329</v>
      </c>
      <c r="O15" s="684">
        <f t="shared" si="13"/>
        <v>0.44166666666666665</v>
      </c>
      <c r="P15" s="684">
        <f t="shared" si="4"/>
        <v>0.4975694444444444</v>
      </c>
      <c r="Q15" s="684">
        <f t="shared" si="5"/>
        <v>0.56701388888888937</v>
      </c>
      <c r="R15" s="484">
        <f t="shared" si="6"/>
        <v>0.608680555555556</v>
      </c>
      <c r="S15" s="484">
        <f t="shared" si="6"/>
        <v>0.65034722222222263</v>
      </c>
    </row>
    <row r="16" spans="1:19" ht="15.75" x14ac:dyDescent="0.25">
      <c r="A16" s="21"/>
      <c r="B16" s="21"/>
      <c r="C16" s="516" t="s">
        <v>45</v>
      </c>
      <c r="D16" s="29" t="s">
        <v>24</v>
      </c>
      <c r="E16" s="664">
        <f>TIME(0,2,30)</f>
        <v>1.736111111111111E-3</v>
      </c>
      <c r="F16" s="684">
        <f t="shared" si="0"/>
        <v>0.17291666666666666</v>
      </c>
      <c r="G16" s="684">
        <f t="shared" si="10"/>
        <v>0.19340277777777776</v>
      </c>
      <c r="H16" s="684">
        <f>H15+$E16</f>
        <v>0.22118055555555555</v>
      </c>
      <c r="I16" s="684">
        <f t="shared" si="11"/>
        <v>0.24895833333333331</v>
      </c>
      <c r="J16" s="684">
        <f>J15+$E16</f>
        <v>0.27013888888888882</v>
      </c>
      <c r="K16" s="684">
        <f>K15+$E16</f>
        <v>0.29756944444444444</v>
      </c>
      <c r="L16" s="684">
        <f t="shared" si="12"/>
        <v>0.34618055555555555</v>
      </c>
      <c r="M16" s="684">
        <f t="shared" si="2"/>
        <v>0.3743055555555555</v>
      </c>
      <c r="N16" s="684">
        <f t="shared" si="3"/>
        <v>0.4194444444444444</v>
      </c>
      <c r="O16" s="684">
        <f t="shared" si="13"/>
        <v>0.44340277777777776</v>
      </c>
      <c r="P16" s="684">
        <f>P15+$E16</f>
        <v>0.4993055555555555</v>
      </c>
      <c r="Q16" s="684">
        <f t="shared" si="5"/>
        <v>0.56875000000000053</v>
      </c>
      <c r="R16" s="484">
        <f>R15+$E16</f>
        <v>0.61041666666666716</v>
      </c>
      <c r="S16" s="484">
        <f t="shared" si="6"/>
        <v>0.65208333333333379</v>
      </c>
    </row>
    <row r="17" spans="1:19" ht="15.75" x14ac:dyDescent="0.25">
      <c r="A17" s="21"/>
      <c r="B17" s="21"/>
      <c r="C17" s="519"/>
      <c r="D17" s="527" t="s">
        <v>22</v>
      </c>
      <c r="E17" s="664">
        <f>TIME(0,0,30)</f>
        <v>3.4722222222222224E-4</v>
      </c>
      <c r="F17" s="684">
        <f t="shared" si="0"/>
        <v>0.17326388888888888</v>
      </c>
      <c r="G17" s="684">
        <f t="shared" si="10"/>
        <v>0.19374999999999998</v>
      </c>
      <c r="H17" s="684">
        <f>H16+$E17</f>
        <v>0.22152777777777777</v>
      </c>
      <c r="I17" s="684">
        <f t="shared" si="11"/>
        <v>0.24930555555555553</v>
      </c>
      <c r="J17" s="684">
        <f>J16+$E17</f>
        <v>0.27048611111111104</v>
      </c>
      <c r="K17" s="684">
        <f>K16+$E17</f>
        <v>0.29791666666666666</v>
      </c>
      <c r="L17" s="684">
        <f t="shared" si="12"/>
        <v>0.34652777777777777</v>
      </c>
      <c r="M17" s="684">
        <f>M16+$E17</f>
        <v>0.37465277777777772</v>
      </c>
      <c r="N17" s="684">
        <f>N16+$E17</f>
        <v>0.41979166666666662</v>
      </c>
      <c r="O17" s="684">
        <f>O16+$E17</f>
        <v>0.44374999999999998</v>
      </c>
      <c r="P17" s="684">
        <f t="shared" si="4"/>
        <v>0.49965277777777772</v>
      </c>
      <c r="Q17" s="684">
        <f t="shared" si="5"/>
        <v>0.56909722222222281</v>
      </c>
      <c r="R17" s="484">
        <f t="shared" si="6"/>
        <v>0.61076388888888944</v>
      </c>
      <c r="S17" s="484">
        <f t="shared" si="6"/>
        <v>0.65243055555555607</v>
      </c>
    </row>
    <row r="18" spans="1:19" ht="15.75" x14ac:dyDescent="0.25">
      <c r="C18" s="516" t="s">
        <v>44</v>
      </c>
      <c r="D18" s="29" t="s">
        <v>24</v>
      </c>
      <c r="E18" s="661">
        <f>TIME(0,1,40)</f>
        <v>1.1574074074074073E-3</v>
      </c>
      <c r="F18" s="684">
        <f t="shared" si="0"/>
        <v>0.1744212962962963</v>
      </c>
      <c r="G18" s="684">
        <f>G17+$E18</f>
        <v>0.19490740740740739</v>
      </c>
      <c r="H18" s="684">
        <f>H17+$E18</f>
        <v>0.22268518518518518</v>
      </c>
      <c r="I18" s="684">
        <f>I17+$E18</f>
        <v>0.25046296296296294</v>
      </c>
      <c r="J18" s="684">
        <f t="shared" si="7"/>
        <v>0.27164351851851842</v>
      </c>
      <c r="K18" s="684">
        <f>K17+$E18</f>
        <v>0.29907407407407405</v>
      </c>
      <c r="L18" s="684">
        <f>L17+$E18</f>
        <v>0.34768518518518515</v>
      </c>
      <c r="M18" s="684">
        <f t="shared" si="2"/>
        <v>0.37581018518518511</v>
      </c>
      <c r="N18" s="684">
        <f t="shared" si="3"/>
        <v>0.420949074074074</v>
      </c>
      <c r="O18" s="684">
        <f t="shared" si="13"/>
        <v>0.44490740740740736</v>
      </c>
      <c r="P18" s="684">
        <f>P17+$E18</f>
        <v>0.50081018518518516</v>
      </c>
      <c r="Q18" s="684">
        <f t="shared" si="5"/>
        <v>0.57025462962963025</v>
      </c>
      <c r="R18" s="484">
        <f t="shared" si="6"/>
        <v>0.61192129629629688</v>
      </c>
      <c r="S18" s="484">
        <f t="shared" si="6"/>
        <v>0.65358796296296351</v>
      </c>
    </row>
    <row r="19" spans="1:19" ht="15.75" x14ac:dyDescent="0.25">
      <c r="C19" s="520"/>
      <c r="D19" s="29" t="s">
        <v>22</v>
      </c>
      <c r="E19" s="661">
        <f>TIME(0,0,20)</f>
        <v>2.3148148148148149E-4</v>
      </c>
      <c r="F19" s="684">
        <f>F18+$E19</f>
        <v>0.17465277777777777</v>
      </c>
      <c r="G19" s="684">
        <f t="shared" si="10"/>
        <v>0.19513888888888886</v>
      </c>
      <c r="H19" s="684">
        <f t="shared" si="10"/>
        <v>0.22291666666666665</v>
      </c>
      <c r="I19" s="684">
        <f t="shared" si="11"/>
        <v>0.25069444444444444</v>
      </c>
      <c r="J19" s="684">
        <f t="shared" si="7"/>
        <v>0.27187499999999992</v>
      </c>
      <c r="K19" s="684">
        <f t="shared" si="12"/>
        <v>0.29930555555555555</v>
      </c>
      <c r="L19" s="684">
        <f>L18+$E19</f>
        <v>0.34791666666666665</v>
      </c>
      <c r="M19" s="684">
        <f t="shared" si="2"/>
        <v>0.37604166666666661</v>
      </c>
      <c r="N19" s="684">
        <f t="shared" si="3"/>
        <v>0.4211805555555555</v>
      </c>
      <c r="O19" s="684">
        <f t="shared" si="13"/>
        <v>0.44513888888888886</v>
      </c>
      <c r="P19" s="684">
        <f t="shared" si="4"/>
        <v>0.50104166666666661</v>
      </c>
      <c r="Q19" s="684">
        <f t="shared" si="5"/>
        <v>0.57048611111111169</v>
      </c>
      <c r="R19" s="484">
        <f t="shared" si="6"/>
        <v>0.61215277777777832</v>
      </c>
      <c r="S19" s="484">
        <f t="shared" si="6"/>
        <v>0.65381944444444495</v>
      </c>
    </row>
    <row r="20" spans="1:19" ht="15.75" x14ac:dyDescent="0.25">
      <c r="C20" s="516" t="s">
        <v>43</v>
      </c>
      <c r="D20" s="29" t="s">
        <v>24</v>
      </c>
      <c r="E20" s="661">
        <f>TIME(0,1,30)</f>
        <v>1.0416666666666667E-3</v>
      </c>
      <c r="F20" s="683">
        <f>F19+$E20</f>
        <v>0.17569444444444443</v>
      </c>
      <c r="G20" s="683">
        <f t="shared" si="10"/>
        <v>0.19618055555555552</v>
      </c>
      <c r="H20" s="683">
        <f t="shared" si="10"/>
        <v>0.22395833333333331</v>
      </c>
      <c r="I20" s="683">
        <f t="shared" si="11"/>
        <v>0.2517361111111111</v>
      </c>
      <c r="J20" s="683">
        <f t="shared" si="7"/>
        <v>0.27291666666666659</v>
      </c>
      <c r="K20" s="683">
        <f t="shared" si="12"/>
        <v>0.30034722222222221</v>
      </c>
      <c r="L20" s="683">
        <f t="shared" si="12"/>
        <v>0.34895833333333331</v>
      </c>
      <c r="M20" s="683">
        <f>M19+$E20</f>
        <v>0.37708333333333327</v>
      </c>
      <c r="N20" s="683">
        <f t="shared" si="3"/>
        <v>0.42222222222222217</v>
      </c>
      <c r="O20" s="683">
        <f t="shared" si="13"/>
        <v>0.44618055555555552</v>
      </c>
      <c r="P20" s="683">
        <f>P19+$E20</f>
        <v>0.50208333333333333</v>
      </c>
      <c r="Q20" s="683">
        <f t="shared" si="5"/>
        <v>0.57152777777777841</v>
      </c>
      <c r="R20" s="484">
        <f t="shared" si="6"/>
        <v>0.61319444444444504</v>
      </c>
      <c r="S20" s="484">
        <f t="shared" si="6"/>
        <v>0.65486111111111167</v>
      </c>
    </row>
    <row r="21" spans="1:19" ht="15.75" x14ac:dyDescent="0.25">
      <c r="C21" s="520"/>
      <c r="D21" s="29" t="s">
        <v>22</v>
      </c>
      <c r="E21" s="661">
        <f>TIME(0,0,30)</f>
        <v>3.4722222222222224E-4</v>
      </c>
      <c r="F21" s="683">
        <f t="shared" si="0"/>
        <v>0.17604166666666665</v>
      </c>
      <c r="G21" s="683">
        <f t="shared" si="10"/>
        <v>0.19652777777777775</v>
      </c>
      <c r="H21" s="683">
        <f t="shared" si="10"/>
        <v>0.22430555555555554</v>
      </c>
      <c r="I21" s="683">
        <f t="shared" si="11"/>
        <v>0.25208333333333333</v>
      </c>
      <c r="J21" s="683">
        <f t="shared" si="7"/>
        <v>0.27326388888888881</v>
      </c>
      <c r="K21" s="683">
        <f t="shared" si="12"/>
        <v>0.30069444444444443</v>
      </c>
      <c r="L21" s="683">
        <f t="shared" si="12"/>
        <v>0.34930555555555554</v>
      </c>
      <c r="M21" s="683">
        <f>M20+$E21</f>
        <v>0.37743055555555549</v>
      </c>
      <c r="N21" s="683">
        <f t="shared" si="3"/>
        <v>0.42256944444444439</v>
      </c>
      <c r="O21" s="683">
        <f t="shared" si="13"/>
        <v>0.44652777777777775</v>
      </c>
      <c r="P21" s="683">
        <f t="shared" si="4"/>
        <v>0.5024305555555556</v>
      </c>
      <c r="Q21" s="683">
        <f t="shared" si="5"/>
        <v>0.57187500000000069</v>
      </c>
      <c r="R21" s="484">
        <f t="shared" si="6"/>
        <v>0.61354166666666732</v>
      </c>
      <c r="S21" s="484">
        <f t="shared" si="6"/>
        <v>0.65520833333333395</v>
      </c>
    </row>
    <row r="22" spans="1:19" ht="15.75" x14ac:dyDescent="0.25">
      <c r="C22" s="516" t="s">
        <v>42</v>
      </c>
      <c r="D22" s="29" t="s">
        <v>24</v>
      </c>
      <c r="E22" s="661">
        <f>TIME(0,1,30)</f>
        <v>1.0416666666666667E-3</v>
      </c>
      <c r="F22" s="683">
        <f>F21+$E22</f>
        <v>0.17708333333333331</v>
      </c>
      <c r="G22" s="683">
        <f>G21+$E22</f>
        <v>0.19756944444444441</v>
      </c>
      <c r="H22" s="683">
        <f>H21+$E22</f>
        <v>0.2253472222222222</v>
      </c>
      <c r="I22" s="683">
        <f>I21+$E22</f>
        <v>0.25312499999999999</v>
      </c>
      <c r="J22" s="683">
        <f t="shared" si="7"/>
        <v>0.27430555555555547</v>
      </c>
      <c r="K22" s="683">
        <f>K21+$E22</f>
        <v>0.30173611111111109</v>
      </c>
      <c r="L22" s="683">
        <f t="shared" si="12"/>
        <v>0.3503472222222222</v>
      </c>
      <c r="M22" s="683">
        <f t="shared" si="2"/>
        <v>0.37847222222222215</v>
      </c>
      <c r="N22" s="683">
        <f t="shared" si="3"/>
        <v>0.42361111111111105</v>
      </c>
      <c r="O22" s="683">
        <f t="shared" si="13"/>
        <v>0.44756944444444441</v>
      </c>
      <c r="P22" s="683">
        <f t="shared" si="4"/>
        <v>0.50347222222222232</v>
      </c>
      <c r="Q22" s="683">
        <f t="shared" si="5"/>
        <v>0.57291666666666741</v>
      </c>
      <c r="R22" s="484">
        <f>R21+$E22</f>
        <v>0.61458333333333404</v>
      </c>
      <c r="S22" s="484">
        <f>S21+$E22</f>
        <v>0.65625000000000067</v>
      </c>
    </row>
    <row r="23" spans="1:19" ht="15.75" x14ac:dyDescent="0.25">
      <c r="C23" s="520"/>
      <c r="D23" s="29" t="s">
        <v>22</v>
      </c>
      <c r="E23" s="661">
        <f>TIME(0,0,30)</f>
        <v>3.4722222222222224E-4</v>
      </c>
      <c r="F23" s="683">
        <f t="shared" si="0"/>
        <v>0.17743055555555554</v>
      </c>
      <c r="G23" s="683">
        <f>G22+$E23</f>
        <v>0.19791666666666663</v>
      </c>
      <c r="H23" s="683">
        <f t="shared" si="10"/>
        <v>0.22569444444444442</v>
      </c>
      <c r="I23" s="683">
        <f t="shared" si="11"/>
        <v>0.25347222222222221</v>
      </c>
      <c r="J23" s="683">
        <f>J22+$E23</f>
        <v>0.27465277777777769</v>
      </c>
      <c r="K23" s="683">
        <f t="shared" si="12"/>
        <v>0.30208333333333331</v>
      </c>
      <c r="L23" s="683">
        <f t="shared" si="12"/>
        <v>0.35069444444444442</v>
      </c>
      <c r="M23" s="683">
        <f t="shared" si="2"/>
        <v>0.37881944444444438</v>
      </c>
      <c r="N23" s="683">
        <f t="shared" si="3"/>
        <v>0.42395833333333327</v>
      </c>
      <c r="O23" s="683">
        <f t="shared" si="13"/>
        <v>0.44791666666666663</v>
      </c>
      <c r="P23" s="683">
        <f t="shared" si="4"/>
        <v>0.5038194444444446</v>
      </c>
      <c r="Q23" s="683">
        <f t="shared" si="5"/>
        <v>0.57326388888888968</v>
      </c>
      <c r="R23" s="484">
        <f>R22+$E23</f>
        <v>0.61493055555555631</v>
      </c>
      <c r="S23" s="484">
        <f>S22+$E23</f>
        <v>0.65659722222222294</v>
      </c>
    </row>
    <row r="24" spans="1:19" ht="15.75" x14ac:dyDescent="0.25">
      <c r="A24" s="21"/>
      <c r="B24" s="21"/>
      <c r="C24" s="516" t="s">
        <v>41</v>
      </c>
      <c r="D24" s="29" t="s">
        <v>24</v>
      </c>
      <c r="E24" s="664">
        <f>TIME(0,2,30)</f>
        <v>1.736111111111111E-3</v>
      </c>
      <c r="F24" s="683">
        <f t="shared" si="0"/>
        <v>0.17916666666666664</v>
      </c>
      <c r="G24" s="683">
        <f t="shared" si="10"/>
        <v>0.19965277777777773</v>
      </c>
      <c r="H24" s="683">
        <f t="shared" si="10"/>
        <v>0.22743055555555552</v>
      </c>
      <c r="I24" s="683">
        <f t="shared" si="11"/>
        <v>0.25520833333333331</v>
      </c>
      <c r="J24" s="674">
        <f>J23+$E24</f>
        <v>0.2763888888888888</v>
      </c>
      <c r="K24" s="674">
        <f t="shared" si="12"/>
        <v>0.30381944444444442</v>
      </c>
      <c r="L24" s="674">
        <f t="shared" si="12"/>
        <v>0.35243055555555552</v>
      </c>
      <c r="M24" s="674">
        <f>M23+$E24</f>
        <v>0.38055555555555548</v>
      </c>
      <c r="N24" s="683">
        <f t="shared" si="3"/>
        <v>0.42569444444444438</v>
      </c>
      <c r="O24" s="674">
        <f t="shared" si="13"/>
        <v>0.44965277777777773</v>
      </c>
      <c r="P24" s="674">
        <f>P23+$E24</f>
        <v>0.50555555555555576</v>
      </c>
      <c r="Q24" s="674">
        <f t="shared" si="5"/>
        <v>0.57500000000000084</v>
      </c>
      <c r="R24" s="484">
        <f t="shared" si="6"/>
        <v>0.61666666666666747</v>
      </c>
      <c r="S24" s="484">
        <f t="shared" si="6"/>
        <v>0.6583333333333341</v>
      </c>
    </row>
    <row r="25" spans="1:19" ht="16.5" thickBot="1" x14ac:dyDescent="0.3">
      <c r="A25" s="21"/>
      <c r="B25" s="21"/>
      <c r="C25" s="526"/>
      <c r="D25" s="525" t="s">
        <v>22</v>
      </c>
      <c r="E25" s="524">
        <f>TIME(0,0,30)</f>
        <v>3.4722222222222224E-4</v>
      </c>
      <c r="F25" s="523">
        <f>F24+$E25</f>
        <v>0.17951388888888886</v>
      </c>
      <c r="G25" s="523">
        <f t="shared" si="10"/>
        <v>0.19999999999999996</v>
      </c>
      <c r="H25" s="523">
        <f t="shared" si="10"/>
        <v>0.22777777777777775</v>
      </c>
      <c r="I25" s="523">
        <f t="shared" si="11"/>
        <v>0.25555555555555554</v>
      </c>
      <c r="J25" s="523">
        <f t="shared" si="7"/>
        <v>0.27673611111111102</v>
      </c>
      <c r="K25" s="523">
        <f t="shared" si="12"/>
        <v>0.30416666666666664</v>
      </c>
      <c r="L25" s="523">
        <f t="shared" si="12"/>
        <v>0.35277777777777775</v>
      </c>
      <c r="M25" s="523">
        <f t="shared" si="2"/>
        <v>0.3809027777777777</v>
      </c>
      <c r="N25" s="523">
        <f>N24+$E25</f>
        <v>0.4260416666666666</v>
      </c>
      <c r="O25" s="523">
        <f>O24+$E25</f>
        <v>0.44999999999999996</v>
      </c>
      <c r="P25" s="523">
        <f t="shared" si="4"/>
        <v>0.50590277777777803</v>
      </c>
      <c r="Q25" s="523">
        <f t="shared" si="5"/>
        <v>0.57534722222222312</v>
      </c>
      <c r="R25" s="720">
        <f t="shared" si="6"/>
        <v>0.61701388888888975</v>
      </c>
      <c r="S25" s="720">
        <f t="shared" si="6"/>
        <v>0.65868055555555638</v>
      </c>
    </row>
    <row r="26" spans="1:19" ht="15.75" x14ac:dyDescent="0.25">
      <c r="C26" s="685" t="s">
        <v>40</v>
      </c>
      <c r="D26" s="67" t="s">
        <v>24</v>
      </c>
      <c r="E26" s="522">
        <f>TIME(0,2,30)</f>
        <v>1.736111111111111E-3</v>
      </c>
      <c r="F26" s="709">
        <f t="shared" si="0"/>
        <v>0.18124999999999997</v>
      </c>
      <c r="G26" s="709">
        <f t="shared" si="10"/>
        <v>0.20173611111111106</v>
      </c>
      <c r="H26" s="709">
        <f>H25+$E26</f>
        <v>0.22951388888888885</v>
      </c>
      <c r="I26" s="709">
        <f t="shared" si="11"/>
        <v>0.25729166666666664</v>
      </c>
      <c r="J26" s="521">
        <f t="shared" si="7"/>
        <v>0.27847222222222212</v>
      </c>
      <c r="K26" s="521">
        <f>K25+$E26</f>
        <v>0.30590277777777775</v>
      </c>
      <c r="L26" s="521">
        <f t="shared" si="12"/>
        <v>0.35451388888888885</v>
      </c>
      <c r="M26" s="521">
        <f t="shared" si="2"/>
        <v>0.38263888888888881</v>
      </c>
      <c r="N26" s="709">
        <f t="shared" si="3"/>
        <v>0.4277777777777777</v>
      </c>
      <c r="O26" s="643">
        <f>O25+$E26</f>
        <v>0.45173611111111106</v>
      </c>
      <c r="P26" s="521">
        <f>P25+$E26</f>
        <v>0.50763888888888919</v>
      </c>
      <c r="Q26" s="521">
        <f t="shared" si="5"/>
        <v>0.57708333333333428</v>
      </c>
      <c r="R26" s="486">
        <f t="shared" si="6"/>
        <v>0.61875000000000091</v>
      </c>
      <c r="S26" s="486">
        <f t="shared" si="6"/>
        <v>0.66041666666666754</v>
      </c>
    </row>
    <row r="27" spans="1:19" ht="15.75" x14ac:dyDescent="0.25">
      <c r="C27" s="520"/>
      <c r="D27" s="29" t="s">
        <v>22</v>
      </c>
      <c r="E27" s="661">
        <f>TIME(0,0,30)</f>
        <v>3.4722222222222224E-4</v>
      </c>
      <c r="F27" s="684">
        <f t="shared" si="0"/>
        <v>0.18159722222222219</v>
      </c>
      <c r="G27" s="684">
        <f t="shared" si="10"/>
        <v>0.20208333333333328</v>
      </c>
      <c r="H27" s="684">
        <f>H26+$E27</f>
        <v>0.22986111111111107</v>
      </c>
      <c r="I27" s="684">
        <f t="shared" si="11"/>
        <v>0.25763888888888886</v>
      </c>
      <c r="J27" s="683">
        <f t="shared" si="7"/>
        <v>0.27881944444444434</v>
      </c>
      <c r="K27" s="683">
        <f t="shared" si="12"/>
        <v>0.30624999999999997</v>
      </c>
      <c r="L27" s="683">
        <f t="shared" si="12"/>
        <v>0.35486111111111107</v>
      </c>
      <c r="M27" s="683">
        <f t="shared" si="2"/>
        <v>0.38298611111111103</v>
      </c>
      <c r="N27" s="684">
        <f t="shared" si="3"/>
        <v>0.42812499999999992</v>
      </c>
      <c r="O27" s="683">
        <f t="shared" si="13"/>
        <v>0.45208333333333328</v>
      </c>
      <c r="P27" s="683">
        <f>P26+$E27</f>
        <v>0.50798611111111147</v>
      </c>
      <c r="Q27" s="683">
        <f t="shared" si="5"/>
        <v>0.57743055555555656</v>
      </c>
      <c r="R27" s="484">
        <f t="shared" si="6"/>
        <v>0.61909722222222319</v>
      </c>
      <c r="S27" s="484">
        <f t="shared" si="6"/>
        <v>0.66076388888888982</v>
      </c>
    </row>
    <row r="28" spans="1:19" ht="15.75" x14ac:dyDescent="0.25">
      <c r="C28" s="516" t="s">
        <v>188</v>
      </c>
      <c r="D28" s="29" t="s">
        <v>24</v>
      </c>
      <c r="E28" s="661">
        <f>TIME(0,2,30)</f>
        <v>1.736111111111111E-3</v>
      </c>
      <c r="F28" s="684">
        <f t="shared" si="0"/>
        <v>0.18333333333333329</v>
      </c>
      <c r="G28" s="684">
        <f t="shared" si="10"/>
        <v>0.20381944444444439</v>
      </c>
      <c r="H28" s="684">
        <f t="shared" si="10"/>
        <v>0.23159722222222218</v>
      </c>
      <c r="I28" s="684">
        <f t="shared" si="11"/>
        <v>0.25937499999999997</v>
      </c>
      <c r="J28" s="683">
        <f>J27+$E28</f>
        <v>0.28055555555555545</v>
      </c>
      <c r="K28" s="683">
        <f t="shared" si="12"/>
        <v>0.30798611111111107</v>
      </c>
      <c r="L28" s="683">
        <f t="shared" si="12"/>
        <v>0.35659722222222218</v>
      </c>
      <c r="M28" s="683">
        <f t="shared" si="2"/>
        <v>0.38472222222222213</v>
      </c>
      <c r="N28" s="684">
        <f t="shared" si="3"/>
        <v>0.42986111111111103</v>
      </c>
      <c r="O28" s="683">
        <f t="shared" si="13"/>
        <v>0.45381944444444439</v>
      </c>
      <c r="P28" s="683">
        <f t="shared" si="4"/>
        <v>0.50972222222222263</v>
      </c>
      <c r="Q28" s="683">
        <f t="shared" si="5"/>
        <v>0.57916666666666772</v>
      </c>
      <c r="R28" s="484">
        <f t="shared" si="6"/>
        <v>0.62083333333333435</v>
      </c>
      <c r="S28" s="484">
        <f t="shared" si="6"/>
        <v>0.66250000000000098</v>
      </c>
    </row>
    <row r="29" spans="1:19" ht="15.75" x14ac:dyDescent="0.25">
      <c r="C29" s="520"/>
      <c r="D29" s="29" t="s">
        <v>22</v>
      </c>
      <c r="E29" s="661">
        <f>TIME(0,0,30)</f>
        <v>3.4722222222222224E-4</v>
      </c>
      <c r="F29" s="684">
        <f t="shared" si="0"/>
        <v>0.18368055555555551</v>
      </c>
      <c r="G29" s="684">
        <f t="shared" si="10"/>
        <v>0.20416666666666661</v>
      </c>
      <c r="H29" s="684">
        <f t="shared" si="10"/>
        <v>0.2319444444444444</v>
      </c>
      <c r="I29" s="684">
        <f t="shared" si="11"/>
        <v>0.25972222222222219</v>
      </c>
      <c r="J29" s="683">
        <f>J28+$E29</f>
        <v>0.28090277777777767</v>
      </c>
      <c r="K29" s="683">
        <f t="shared" si="12"/>
        <v>0.30833333333333329</v>
      </c>
      <c r="L29" s="683">
        <f t="shared" si="12"/>
        <v>0.3569444444444444</v>
      </c>
      <c r="M29" s="683">
        <f t="shared" si="2"/>
        <v>0.38506944444444435</v>
      </c>
      <c r="N29" s="684">
        <f t="shared" si="3"/>
        <v>0.43020833333333325</v>
      </c>
      <c r="O29" s="683">
        <f t="shared" si="13"/>
        <v>0.45416666666666661</v>
      </c>
      <c r="P29" s="683">
        <f t="shared" si="4"/>
        <v>0.51006944444444491</v>
      </c>
      <c r="Q29" s="683">
        <f t="shared" si="5"/>
        <v>0.57951388888888999</v>
      </c>
      <c r="R29" s="484">
        <f t="shared" si="6"/>
        <v>0.62118055555555662</v>
      </c>
      <c r="S29" s="484">
        <f t="shared" si="6"/>
        <v>0.66284722222222325</v>
      </c>
    </row>
    <row r="30" spans="1:19" ht="15.75" x14ac:dyDescent="0.25">
      <c r="C30" s="516" t="s">
        <v>38</v>
      </c>
      <c r="D30" s="29" t="s">
        <v>24</v>
      </c>
      <c r="E30" s="661">
        <f>TIME(0,2,30)</f>
        <v>1.736111111111111E-3</v>
      </c>
      <c r="F30" s="684">
        <f t="shared" si="0"/>
        <v>0.18541666666666662</v>
      </c>
      <c r="G30" s="684">
        <f t="shared" si="10"/>
        <v>0.20590277777777771</v>
      </c>
      <c r="H30" s="684">
        <f t="shared" si="10"/>
        <v>0.2336805555555555</v>
      </c>
      <c r="I30" s="684">
        <f t="shared" si="11"/>
        <v>0.26145833333333329</v>
      </c>
      <c r="J30" s="683">
        <f t="shared" si="7"/>
        <v>0.28263888888888877</v>
      </c>
      <c r="K30" s="683">
        <f t="shared" si="12"/>
        <v>0.3100694444444444</v>
      </c>
      <c r="L30" s="683">
        <f t="shared" si="12"/>
        <v>0.3586805555555555</v>
      </c>
      <c r="M30" s="683">
        <f t="shared" si="2"/>
        <v>0.38680555555555546</v>
      </c>
      <c r="N30" s="684">
        <f t="shared" si="3"/>
        <v>0.43194444444444435</v>
      </c>
      <c r="O30" s="683">
        <f t="shared" si="13"/>
        <v>0.45590277777777771</v>
      </c>
      <c r="P30" s="683">
        <f t="shared" si="4"/>
        <v>0.51180555555555607</v>
      </c>
      <c r="Q30" s="683">
        <f t="shared" si="5"/>
        <v>0.58125000000000115</v>
      </c>
      <c r="R30" s="484">
        <f t="shared" si="6"/>
        <v>0.62291666666666778</v>
      </c>
      <c r="S30" s="484">
        <f t="shared" si="6"/>
        <v>0.66458333333333441</v>
      </c>
    </row>
    <row r="31" spans="1:19" ht="15.75" x14ac:dyDescent="0.25">
      <c r="C31" s="520"/>
      <c r="D31" s="29" t="s">
        <v>22</v>
      </c>
      <c r="E31" s="661">
        <f>TIME(0,0,30)</f>
        <v>3.4722222222222224E-4</v>
      </c>
      <c r="F31" s="684">
        <f t="shared" si="0"/>
        <v>0.18576388888888884</v>
      </c>
      <c r="G31" s="684">
        <f>G30+$E31</f>
        <v>0.20624999999999993</v>
      </c>
      <c r="H31" s="684">
        <f>H30+$E31</f>
        <v>0.23402777777777772</v>
      </c>
      <c r="I31" s="684">
        <f>I30+$E31</f>
        <v>0.26180555555555551</v>
      </c>
      <c r="J31" s="683">
        <f t="shared" si="7"/>
        <v>0.28298611111111099</v>
      </c>
      <c r="K31" s="683">
        <f t="shared" si="12"/>
        <v>0.31041666666666662</v>
      </c>
      <c r="L31" s="683">
        <f t="shared" si="12"/>
        <v>0.35902777777777772</v>
      </c>
      <c r="M31" s="683">
        <f t="shared" si="2"/>
        <v>0.38715277777777768</v>
      </c>
      <c r="N31" s="684">
        <f t="shared" si="3"/>
        <v>0.43229166666666657</v>
      </c>
      <c r="O31" s="683">
        <f t="shared" si="13"/>
        <v>0.45624999999999993</v>
      </c>
      <c r="P31" s="683">
        <f t="shared" si="4"/>
        <v>0.51215277777777835</v>
      </c>
      <c r="Q31" s="683">
        <f t="shared" si="5"/>
        <v>0.58159722222222343</v>
      </c>
      <c r="R31" s="484">
        <f t="shared" si="6"/>
        <v>0.62326388888889006</v>
      </c>
      <c r="S31" s="484">
        <f t="shared" si="6"/>
        <v>0.66493055555555669</v>
      </c>
    </row>
    <row r="32" spans="1:19" ht="15.75" x14ac:dyDescent="0.25">
      <c r="A32" s="21"/>
      <c r="B32" s="21"/>
      <c r="C32" s="516" t="s">
        <v>37</v>
      </c>
      <c r="D32" s="29" t="s">
        <v>24</v>
      </c>
      <c r="E32" s="664">
        <f>TIME(0,1,30)</f>
        <v>1.0416666666666667E-3</v>
      </c>
      <c r="F32" s="684">
        <f t="shared" si="0"/>
        <v>0.1868055555555555</v>
      </c>
      <c r="G32" s="684">
        <f t="shared" si="10"/>
        <v>0.2072916666666666</v>
      </c>
      <c r="H32" s="684">
        <f t="shared" si="10"/>
        <v>0.23506944444444439</v>
      </c>
      <c r="I32" s="684">
        <f t="shared" si="11"/>
        <v>0.26284722222222218</v>
      </c>
      <c r="J32" s="683">
        <f t="shared" si="7"/>
        <v>0.28402777777777766</v>
      </c>
      <c r="K32" s="683">
        <f t="shared" si="12"/>
        <v>0.31145833333333328</v>
      </c>
      <c r="L32" s="683">
        <f t="shared" si="12"/>
        <v>0.36006944444444439</v>
      </c>
      <c r="M32" s="683">
        <f t="shared" si="2"/>
        <v>0.38819444444444434</v>
      </c>
      <c r="N32" s="684">
        <f t="shared" si="3"/>
        <v>0.43333333333333324</v>
      </c>
      <c r="O32" s="683">
        <f t="shared" si="13"/>
        <v>0.4572916666666666</v>
      </c>
      <c r="P32" s="683">
        <f t="shared" si="4"/>
        <v>0.51319444444444506</v>
      </c>
      <c r="Q32" s="683">
        <f t="shared" si="5"/>
        <v>0.58263888888889015</v>
      </c>
      <c r="R32" s="484">
        <f t="shared" si="6"/>
        <v>0.62430555555555678</v>
      </c>
      <c r="S32" s="484">
        <f t="shared" si="6"/>
        <v>0.66597222222222341</v>
      </c>
    </row>
    <row r="33" spans="1:19" ht="15.75" x14ac:dyDescent="0.25">
      <c r="A33" s="21"/>
      <c r="B33" s="21"/>
      <c r="C33" s="519"/>
      <c r="D33" s="29" t="s">
        <v>22</v>
      </c>
      <c r="E33" s="664">
        <f>TIME(0,0,30)</f>
        <v>3.4722222222222224E-4</v>
      </c>
      <c r="F33" s="684">
        <f t="shared" si="0"/>
        <v>0.18715277777777772</v>
      </c>
      <c r="G33" s="684">
        <f t="shared" si="10"/>
        <v>0.20763888888888882</v>
      </c>
      <c r="H33" s="736">
        <f t="shared" si="10"/>
        <v>0.23541666666666661</v>
      </c>
      <c r="I33" s="736">
        <f t="shared" si="11"/>
        <v>0.2631944444444444</v>
      </c>
      <c r="J33" s="641">
        <f t="shared" si="7"/>
        <v>0.28437499999999988</v>
      </c>
      <c r="K33" s="641">
        <f t="shared" si="12"/>
        <v>0.3118055555555555</v>
      </c>
      <c r="L33" s="641">
        <f t="shared" si="12"/>
        <v>0.36041666666666661</v>
      </c>
      <c r="M33" s="683">
        <f t="shared" si="2"/>
        <v>0.38854166666666656</v>
      </c>
      <c r="N33" s="684">
        <f t="shared" si="3"/>
        <v>0.43368055555555546</v>
      </c>
      <c r="O33" s="683">
        <f t="shared" si="13"/>
        <v>0.45763888888888882</v>
      </c>
      <c r="P33" s="641">
        <f t="shared" si="4"/>
        <v>0.51354166666666734</v>
      </c>
      <c r="Q33" s="683">
        <f t="shared" si="5"/>
        <v>0.58298611111111243</v>
      </c>
      <c r="R33" s="484">
        <f t="shared" si="6"/>
        <v>0.62465277777777906</v>
      </c>
      <c r="S33" s="484">
        <f t="shared" si="6"/>
        <v>0.66631944444444569</v>
      </c>
    </row>
    <row r="34" spans="1:19" ht="15.75" x14ac:dyDescent="0.25">
      <c r="C34" s="516" t="s">
        <v>36</v>
      </c>
      <c r="D34" s="29" t="s">
        <v>24</v>
      </c>
      <c r="E34" s="661">
        <f>TIME(0,1,30)</f>
        <v>1.0416666666666667E-3</v>
      </c>
      <c r="F34" s="684">
        <f t="shared" si="0"/>
        <v>0.18819444444444439</v>
      </c>
      <c r="G34" s="684">
        <f t="shared" si="10"/>
        <v>0.20868055555555548</v>
      </c>
      <c r="H34" s="736">
        <f t="shared" si="10"/>
        <v>0.23645833333333327</v>
      </c>
      <c r="I34" s="736">
        <f t="shared" si="11"/>
        <v>0.26423611111111106</v>
      </c>
      <c r="J34" s="641">
        <f t="shared" si="7"/>
        <v>0.28541666666666654</v>
      </c>
      <c r="K34" s="641">
        <f t="shared" si="12"/>
        <v>0.31284722222222217</v>
      </c>
      <c r="L34" s="641">
        <f t="shared" si="12"/>
        <v>0.36145833333333327</v>
      </c>
      <c r="M34" s="683">
        <f t="shared" si="2"/>
        <v>0.38958333333333323</v>
      </c>
      <c r="N34" s="684">
        <f t="shared" si="3"/>
        <v>0.43472222222222212</v>
      </c>
      <c r="O34" s="683">
        <f t="shared" si="13"/>
        <v>0.45868055555555548</v>
      </c>
      <c r="P34" s="641">
        <f t="shared" si="4"/>
        <v>0.51458333333333406</v>
      </c>
      <c r="Q34" s="683">
        <f t="shared" si="5"/>
        <v>0.58402777777777914</v>
      </c>
      <c r="R34" s="484">
        <f t="shared" si="6"/>
        <v>0.62569444444444577</v>
      </c>
      <c r="S34" s="484">
        <f t="shared" si="6"/>
        <v>0.6673611111111124</v>
      </c>
    </row>
    <row r="35" spans="1:19" ht="15.75" x14ac:dyDescent="0.25">
      <c r="C35" s="520"/>
      <c r="D35" s="29" t="s">
        <v>22</v>
      </c>
      <c r="E35" s="661">
        <f>TIME(0,0,30)</f>
        <v>3.4722222222222224E-4</v>
      </c>
      <c r="F35" s="684">
        <f t="shared" si="0"/>
        <v>0.18854166666666661</v>
      </c>
      <c r="G35" s="684">
        <f t="shared" si="10"/>
        <v>0.2090277777777777</v>
      </c>
      <c r="H35" s="736">
        <f t="shared" si="10"/>
        <v>0.23680555555555549</v>
      </c>
      <c r="I35" s="736">
        <f t="shared" si="11"/>
        <v>0.26458333333333328</v>
      </c>
      <c r="J35" s="641">
        <f t="shared" si="7"/>
        <v>0.28576388888888876</v>
      </c>
      <c r="K35" s="641">
        <f t="shared" si="12"/>
        <v>0.31319444444444439</v>
      </c>
      <c r="L35" s="641">
        <f t="shared" si="12"/>
        <v>0.36180555555555549</v>
      </c>
      <c r="M35" s="683">
        <f t="shared" si="2"/>
        <v>0.38993055555555545</v>
      </c>
      <c r="N35" s="684">
        <f t="shared" si="3"/>
        <v>0.43506944444444434</v>
      </c>
      <c r="O35" s="683">
        <f t="shared" si="13"/>
        <v>0.4590277777777777</v>
      </c>
      <c r="P35" s="641">
        <f t="shared" si="4"/>
        <v>0.51493055555555634</v>
      </c>
      <c r="Q35" s="683">
        <f t="shared" si="5"/>
        <v>0.58437500000000142</v>
      </c>
      <c r="R35" s="484">
        <f t="shared" si="6"/>
        <v>0.62604166666666805</v>
      </c>
      <c r="S35" s="484">
        <f t="shared" si="6"/>
        <v>0.66770833333333468</v>
      </c>
    </row>
    <row r="36" spans="1:19" ht="15.75" x14ac:dyDescent="0.25">
      <c r="A36" s="21"/>
      <c r="B36" s="21"/>
      <c r="C36" s="516" t="s">
        <v>35</v>
      </c>
      <c r="D36" s="29" t="s">
        <v>24</v>
      </c>
      <c r="E36" s="664">
        <f>TIME(0,1,30)</f>
        <v>1.0416666666666667E-3</v>
      </c>
      <c r="F36" s="684">
        <f t="shared" si="0"/>
        <v>0.18958333333333327</v>
      </c>
      <c r="G36" s="684">
        <f t="shared" si="10"/>
        <v>0.21006944444444436</v>
      </c>
      <c r="H36" s="736">
        <f t="shared" si="10"/>
        <v>0.23784722222222215</v>
      </c>
      <c r="I36" s="736">
        <f t="shared" si="11"/>
        <v>0.26562499999999994</v>
      </c>
      <c r="J36" s="641">
        <f t="shared" si="7"/>
        <v>0.28680555555555542</v>
      </c>
      <c r="K36" s="641">
        <f t="shared" si="12"/>
        <v>0.31423611111111105</v>
      </c>
      <c r="L36" s="641">
        <f t="shared" si="12"/>
        <v>0.36284722222222215</v>
      </c>
      <c r="M36" s="683">
        <f t="shared" si="2"/>
        <v>0.39097222222222211</v>
      </c>
      <c r="N36" s="684">
        <f t="shared" si="3"/>
        <v>0.43611111111111101</v>
      </c>
      <c r="O36" s="683">
        <f t="shared" si="13"/>
        <v>0.46006944444444436</v>
      </c>
      <c r="P36" s="641">
        <f t="shared" si="4"/>
        <v>0.51597222222222305</v>
      </c>
      <c r="Q36" s="683">
        <f t="shared" si="5"/>
        <v>0.58541666666666814</v>
      </c>
      <c r="R36" s="484">
        <f t="shared" si="6"/>
        <v>0.62708333333333477</v>
      </c>
      <c r="S36" s="484">
        <f t="shared" si="6"/>
        <v>0.6687500000000014</v>
      </c>
    </row>
    <row r="37" spans="1:19" ht="15.75" x14ac:dyDescent="0.25">
      <c r="A37" s="21"/>
      <c r="B37" s="21"/>
      <c r="C37" s="519"/>
      <c r="D37" s="29" t="s">
        <v>22</v>
      </c>
      <c r="E37" s="664">
        <f>TIME(0,0,30)</f>
        <v>3.4722222222222224E-4</v>
      </c>
      <c r="F37" s="684">
        <f t="shared" si="0"/>
        <v>0.18993055555555549</v>
      </c>
      <c r="G37" s="684">
        <f t="shared" si="10"/>
        <v>0.21041666666666659</v>
      </c>
      <c r="H37" s="736">
        <f t="shared" si="10"/>
        <v>0.23819444444444438</v>
      </c>
      <c r="I37" s="736">
        <f t="shared" si="11"/>
        <v>0.26597222222222217</v>
      </c>
      <c r="J37" s="641">
        <f t="shared" si="7"/>
        <v>0.28715277777777765</v>
      </c>
      <c r="K37" s="641">
        <f t="shared" si="12"/>
        <v>0.31458333333333327</v>
      </c>
      <c r="L37" s="641">
        <f t="shared" si="12"/>
        <v>0.36319444444444438</v>
      </c>
      <c r="M37" s="683">
        <f t="shared" si="2"/>
        <v>0.39131944444444433</v>
      </c>
      <c r="N37" s="684">
        <f t="shared" si="3"/>
        <v>0.43645833333333323</v>
      </c>
      <c r="O37" s="683">
        <f t="shared" si="13"/>
        <v>0.46041666666666659</v>
      </c>
      <c r="P37" s="641">
        <f t="shared" si="4"/>
        <v>0.51631944444444533</v>
      </c>
      <c r="Q37" s="683">
        <f t="shared" si="5"/>
        <v>0.58576388888889042</v>
      </c>
      <c r="R37" s="484">
        <f t="shared" si="6"/>
        <v>0.62743055555555705</v>
      </c>
      <c r="S37" s="484">
        <f t="shared" si="6"/>
        <v>0.66909722222222368</v>
      </c>
    </row>
    <row r="38" spans="1:19" ht="15.75" x14ac:dyDescent="0.25">
      <c r="C38" s="516" t="s">
        <v>34</v>
      </c>
      <c r="D38" s="29" t="s">
        <v>24</v>
      </c>
      <c r="E38" s="661">
        <f>TIME(0,1,30)</f>
        <v>1.0416666666666667E-3</v>
      </c>
      <c r="F38" s="684">
        <f t="shared" ref="F38:F57" si="15">F37+$E38</f>
        <v>0.19097222222222215</v>
      </c>
      <c r="G38" s="684">
        <f t="shared" ref="G38:H57" si="16">G37+$E38</f>
        <v>0.21145833333333325</v>
      </c>
      <c r="H38" s="736">
        <f t="shared" si="16"/>
        <v>0.23923611111111104</v>
      </c>
      <c r="I38" s="736">
        <f t="shared" si="11"/>
        <v>0.26701388888888883</v>
      </c>
      <c r="J38" s="641">
        <f t="shared" ref="J38:J57" si="17">J37+$E38</f>
        <v>0.28819444444444431</v>
      </c>
      <c r="K38" s="641">
        <f t="shared" si="12"/>
        <v>0.31562499999999993</v>
      </c>
      <c r="L38" s="641">
        <f t="shared" si="12"/>
        <v>0.36423611111111104</v>
      </c>
      <c r="M38" s="683">
        <f t="shared" ref="M38:M57" si="18">M37+$E38</f>
        <v>0.39236111111111099</v>
      </c>
      <c r="N38" s="684">
        <f t="shared" ref="N38:N58" si="19">N37+$E38</f>
        <v>0.43749999999999989</v>
      </c>
      <c r="O38" s="683">
        <f t="shared" si="13"/>
        <v>0.46145833333333325</v>
      </c>
      <c r="P38" s="641">
        <f t="shared" ref="P38:P58" si="20">P37+$E38</f>
        <v>0.51736111111111205</v>
      </c>
      <c r="Q38" s="683">
        <f t="shared" ref="Q38:Q58" si="21">Q37+$E38</f>
        <v>0.58680555555555713</v>
      </c>
      <c r="R38" s="484">
        <f t="shared" ref="R38:S58" si="22">R37+$E38</f>
        <v>0.62847222222222376</v>
      </c>
      <c r="S38" s="484">
        <f t="shared" si="22"/>
        <v>0.67013888888889039</v>
      </c>
    </row>
    <row r="39" spans="1:19" ht="15.75" x14ac:dyDescent="0.25">
      <c r="C39" s="520"/>
      <c r="D39" s="29" t="s">
        <v>22</v>
      </c>
      <c r="E39" s="661">
        <f>TIME(0,0,30)</f>
        <v>3.4722222222222224E-4</v>
      </c>
      <c r="F39" s="684">
        <f t="shared" si="15"/>
        <v>0.19131944444444438</v>
      </c>
      <c r="G39" s="684">
        <f t="shared" si="16"/>
        <v>0.21180555555555547</v>
      </c>
      <c r="H39" s="736">
        <f t="shared" si="16"/>
        <v>0.23958333333333326</v>
      </c>
      <c r="I39" s="736">
        <f t="shared" si="11"/>
        <v>0.26736111111111105</v>
      </c>
      <c r="J39" s="641">
        <f t="shared" si="17"/>
        <v>0.28854166666666653</v>
      </c>
      <c r="K39" s="641">
        <f t="shared" si="12"/>
        <v>0.31597222222222215</v>
      </c>
      <c r="L39" s="641">
        <f t="shared" si="12"/>
        <v>0.36458333333333326</v>
      </c>
      <c r="M39" s="683">
        <f t="shared" si="18"/>
        <v>0.39270833333333321</v>
      </c>
      <c r="N39" s="684">
        <f t="shared" si="19"/>
        <v>0.43784722222222211</v>
      </c>
      <c r="O39" s="683">
        <f t="shared" si="13"/>
        <v>0.46180555555555547</v>
      </c>
      <c r="P39" s="641">
        <f t="shared" si="20"/>
        <v>0.51770833333333433</v>
      </c>
      <c r="Q39" s="683">
        <f t="shared" si="21"/>
        <v>0.58715277777777941</v>
      </c>
      <c r="R39" s="484">
        <f t="shared" si="22"/>
        <v>0.62881944444444604</v>
      </c>
      <c r="S39" s="484">
        <f t="shared" si="22"/>
        <v>0.67048611111111267</v>
      </c>
    </row>
    <row r="40" spans="1:19" ht="15.75" x14ac:dyDescent="0.25">
      <c r="C40" s="516" t="s">
        <v>33</v>
      </c>
      <c r="D40" s="29" t="s">
        <v>24</v>
      </c>
      <c r="E40" s="661">
        <f>TIME(0,1,30)</f>
        <v>1.0416666666666667E-3</v>
      </c>
      <c r="F40" s="684">
        <f t="shared" si="15"/>
        <v>0.19236111111111104</v>
      </c>
      <c r="G40" s="684">
        <f t="shared" si="16"/>
        <v>0.21284722222222213</v>
      </c>
      <c r="H40" s="736">
        <f t="shared" si="16"/>
        <v>0.24062499999999992</v>
      </c>
      <c r="I40" s="736">
        <f t="shared" si="11"/>
        <v>0.26840277777777771</v>
      </c>
      <c r="J40" s="641">
        <f t="shared" si="17"/>
        <v>0.28958333333333319</v>
      </c>
      <c r="K40" s="683">
        <f t="shared" si="12"/>
        <v>0.31701388888888882</v>
      </c>
      <c r="L40" s="683">
        <f t="shared" si="12"/>
        <v>0.36562499999999992</v>
      </c>
      <c r="M40" s="683">
        <f t="shared" si="18"/>
        <v>0.39374999999999988</v>
      </c>
      <c r="N40" s="684">
        <f t="shared" si="19"/>
        <v>0.43888888888888877</v>
      </c>
      <c r="O40" s="683">
        <f t="shared" si="13"/>
        <v>0.46284722222222213</v>
      </c>
      <c r="P40" s="683">
        <f t="shared" si="20"/>
        <v>0.51875000000000104</v>
      </c>
      <c r="Q40" s="683">
        <f t="shared" si="21"/>
        <v>0.58819444444444613</v>
      </c>
      <c r="R40" s="484">
        <f t="shared" si="22"/>
        <v>0.62986111111111276</v>
      </c>
      <c r="S40" s="484">
        <f t="shared" si="22"/>
        <v>0.67152777777777939</v>
      </c>
    </row>
    <row r="41" spans="1:19" ht="15.75" x14ac:dyDescent="0.25">
      <c r="C41" s="520"/>
      <c r="D41" s="29" t="s">
        <v>22</v>
      </c>
      <c r="E41" s="661">
        <f>TIME(0,0,30)</f>
        <v>3.4722222222222224E-4</v>
      </c>
      <c r="F41" s="684">
        <f t="shared" si="15"/>
        <v>0.19270833333333326</v>
      </c>
      <c r="G41" s="684">
        <f t="shared" si="16"/>
        <v>0.21319444444444435</v>
      </c>
      <c r="H41" s="736">
        <f t="shared" si="16"/>
        <v>0.24097222222222214</v>
      </c>
      <c r="I41" s="736">
        <f t="shared" si="11"/>
        <v>0.26874999999999993</v>
      </c>
      <c r="J41" s="641">
        <f t="shared" si="17"/>
        <v>0.28993055555555541</v>
      </c>
      <c r="K41" s="683">
        <f t="shared" si="12"/>
        <v>0.31736111111111104</v>
      </c>
      <c r="L41" s="683">
        <f t="shared" si="12"/>
        <v>0.36597222222222214</v>
      </c>
      <c r="M41" s="683">
        <f t="shared" si="18"/>
        <v>0.3940972222222221</v>
      </c>
      <c r="N41" s="684">
        <f t="shared" si="19"/>
        <v>0.43923611111111099</v>
      </c>
      <c r="O41" s="683">
        <f t="shared" si="13"/>
        <v>0.46319444444444435</v>
      </c>
      <c r="P41" s="683">
        <f t="shared" si="20"/>
        <v>0.51909722222222332</v>
      </c>
      <c r="Q41" s="683">
        <f t="shared" si="21"/>
        <v>0.58854166666666841</v>
      </c>
      <c r="R41" s="484">
        <f t="shared" si="22"/>
        <v>0.63020833333333504</v>
      </c>
      <c r="S41" s="484">
        <f t="shared" si="22"/>
        <v>0.67187500000000167</v>
      </c>
    </row>
    <row r="42" spans="1:19" ht="15.75" x14ac:dyDescent="0.25">
      <c r="C42" s="516" t="s">
        <v>32</v>
      </c>
      <c r="D42" s="29" t="s">
        <v>24</v>
      </c>
      <c r="E42" s="661">
        <f>TIME(0,1,30)</f>
        <v>1.0416666666666667E-3</v>
      </c>
      <c r="F42" s="684">
        <f t="shared" si="15"/>
        <v>0.19374999999999992</v>
      </c>
      <c r="G42" s="684">
        <f t="shared" si="16"/>
        <v>0.21423611111111102</v>
      </c>
      <c r="H42" s="736">
        <f t="shared" si="16"/>
        <v>0.24201388888888881</v>
      </c>
      <c r="I42" s="736">
        <f t="shared" si="11"/>
        <v>0.2697916666666666</v>
      </c>
      <c r="J42" s="641">
        <f t="shared" si="17"/>
        <v>0.29097222222222208</v>
      </c>
      <c r="K42" s="683">
        <f t="shared" si="12"/>
        <v>0.3184027777777777</v>
      </c>
      <c r="L42" s="683">
        <f t="shared" si="12"/>
        <v>0.36701388888888881</v>
      </c>
      <c r="M42" s="683">
        <f t="shared" si="18"/>
        <v>0.39513888888888876</v>
      </c>
      <c r="N42" s="684">
        <f t="shared" si="19"/>
        <v>0.44027777777777766</v>
      </c>
      <c r="O42" s="683">
        <f t="shared" si="13"/>
        <v>0.46423611111111102</v>
      </c>
      <c r="P42" s="683">
        <f t="shared" si="20"/>
        <v>0.52013888888889004</v>
      </c>
      <c r="Q42" s="683">
        <f t="shared" si="21"/>
        <v>0.58958333333333512</v>
      </c>
      <c r="R42" s="484">
        <f t="shared" si="22"/>
        <v>0.63125000000000175</v>
      </c>
      <c r="S42" s="484">
        <f t="shared" si="22"/>
        <v>0.67291666666666838</v>
      </c>
    </row>
    <row r="43" spans="1:19" ht="15.75" x14ac:dyDescent="0.25">
      <c r="C43" s="520"/>
      <c r="D43" s="29" t="s">
        <v>22</v>
      </c>
      <c r="E43" s="661">
        <f>TIME(0,0,30)</f>
        <v>3.4722222222222224E-4</v>
      </c>
      <c r="F43" s="684">
        <f t="shared" si="15"/>
        <v>0.19409722222222214</v>
      </c>
      <c r="G43" s="684">
        <f t="shared" si="16"/>
        <v>0.21458333333333324</v>
      </c>
      <c r="H43" s="736">
        <f t="shared" si="16"/>
        <v>0.24236111111111103</v>
      </c>
      <c r="I43" s="736">
        <f t="shared" si="11"/>
        <v>0.27013888888888882</v>
      </c>
      <c r="J43" s="641">
        <f t="shared" si="17"/>
        <v>0.2913194444444443</v>
      </c>
      <c r="K43" s="641">
        <f t="shared" si="12"/>
        <v>0.31874999999999992</v>
      </c>
      <c r="L43" s="641">
        <f t="shared" si="12"/>
        <v>0.36736111111111103</v>
      </c>
      <c r="M43" s="683">
        <f t="shared" si="18"/>
        <v>0.39548611111111098</v>
      </c>
      <c r="N43" s="684">
        <f>N42+$E43</f>
        <v>0.44062499999999988</v>
      </c>
      <c r="O43" s="683">
        <f t="shared" si="13"/>
        <v>0.46458333333333324</v>
      </c>
      <c r="P43" s="641">
        <f t="shared" si="20"/>
        <v>0.52048611111111232</v>
      </c>
      <c r="Q43" s="683">
        <f t="shared" si="21"/>
        <v>0.5899305555555574</v>
      </c>
      <c r="R43" s="484">
        <f t="shared" si="22"/>
        <v>0.63159722222222403</v>
      </c>
      <c r="S43" s="484">
        <f t="shared" si="22"/>
        <v>0.67326388888889066</v>
      </c>
    </row>
    <row r="44" spans="1:19" ht="15.75" x14ac:dyDescent="0.25">
      <c r="C44" s="516" t="s">
        <v>31</v>
      </c>
      <c r="D44" s="29" t="s">
        <v>24</v>
      </c>
      <c r="E44" s="661">
        <f>TIME(0,1,30)</f>
        <v>1.0416666666666667E-3</v>
      </c>
      <c r="F44" s="684">
        <f t="shared" si="15"/>
        <v>0.19513888888888881</v>
      </c>
      <c r="G44" s="684">
        <f t="shared" si="16"/>
        <v>0.2156249999999999</v>
      </c>
      <c r="H44" s="736">
        <f t="shared" si="16"/>
        <v>0.24340277777777769</v>
      </c>
      <c r="I44" s="736">
        <f t="shared" si="11"/>
        <v>0.27118055555555548</v>
      </c>
      <c r="J44" s="641">
        <f t="shared" si="17"/>
        <v>0.29236111111111096</v>
      </c>
      <c r="K44" s="641">
        <f t="shared" si="12"/>
        <v>0.31979166666666659</v>
      </c>
      <c r="L44" s="641">
        <f t="shared" si="12"/>
        <v>0.36840277777777769</v>
      </c>
      <c r="M44" s="683">
        <f t="shared" si="18"/>
        <v>0.39652777777777765</v>
      </c>
      <c r="N44" s="684">
        <f t="shared" si="19"/>
        <v>0.44166666666666654</v>
      </c>
      <c r="O44" s="683">
        <f t="shared" si="13"/>
        <v>0.4656249999999999</v>
      </c>
      <c r="P44" s="641">
        <f t="shared" si="20"/>
        <v>0.52152777777777903</v>
      </c>
      <c r="Q44" s="683">
        <f t="shared" si="21"/>
        <v>0.59097222222222412</v>
      </c>
      <c r="R44" s="484">
        <f t="shared" si="22"/>
        <v>0.63263888888889075</v>
      </c>
      <c r="S44" s="484">
        <f t="shared" si="22"/>
        <v>0.67430555555555738</v>
      </c>
    </row>
    <row r="45" spans="1:19" ht="15.75" x14ac:dyDescent="0.25">
      <c r="C45" s="520"/>
      <c r="D45" s="29" t="s">
        <v>22</v>
      </c>
      <c r="E45" s="661">
        <f>TIME(0,0,30)</f>
        <v>3.4722222222222224E-4</v>
      </c>
      <c r="F45" s="684">
        <f t="shared" si="15"/>
        <v>0.19548611111111103</v>
      </c>
      <c r="G45" s="684">
        <f t="shared" si="16"/>
        <v>0.21597222222222212</v>
      </c>
      <c r="H45" s="736">
        <f t="shared" si="16"/>
        <v>0.24374999999999991</v>
      </c>
      <c r="I45" s="736">
        <f t="shared" si="11"/>
        <v>0.2715277777777777</v>
      </c>
      <c r="J45" s="641">
        <f t="shared" si="17"/>
        <v>0.29270833333333318</v>
      </c>
      <c r="K45" s="641">
        <f t="shared" si="12"/>
        <v>0.32013888888888881</v>
      </c>
      <c r="L45" s="641">
        <f t="shared" si="12"/>
        <v>0.36874999999999991</v>
      </c>
      <c r="M45" s="683">
        <f t="shared" si="18"/>
        <v>0.39687499999999987</v>
      </c>
      <c r="N45" s="684">
        <f t="shared" si="19"/>
        <v>0.44201388888888876</v>
      </c>
      <c r="O45" s="683">
        <f t="shared" si="13"/>
        <v>0.46597222222222212</v>
      </c>
      <c r="P45" s="641">
        <f t="shared" si="20"/>
        <v>0.52187500000000131</v>
      </c>
      <c r="Q45" s="683">
        <f t="shared" si="21"/>
        <v>0.5913194444444464</v>
      </c>
      <c r="R45" s="484">
        <f t="shared" si="22"/>
        <v>0.63298611111111303</v>
      </c>
      <c r="S45" s="484">
        <f t="shared" si="22"/>
        <v>0.67465277777777966</v>
      </c>
    </row>
    <row r="46" spans="1:19" ht="15.75" x14ac:dyDescent="0.25">
      <c r="A46" s="21"/>
      <c r="B46" s="21"/>
      <c r="C46" s="516" t="s">
        <v>30</v>
      </c>
      <c r="D46" s="29" t="s">
        <v>24</v>
      </c>
      <c r="E46" s="664">
        <f>TIME(0,1,30)</f>
        <v>1.0416666666666667E-3</v>
      </c>
      <c r="F46" s="684">
        <f t="shared" si="15"/>
        <v>0.19652777777777769</v>
      </c>
      <c r="G46" s="684">
        <f t="shared" si="16"/>
        <v>0.21701388888888878</v>
      </c>
      <c r="H46" s="736">
        <f t="shared" si="16"/>
        <v>0.24479166666666657</v>
      </c>
      <c r="I46" s="736">
        <f t="shared" si="11"/>
        <v>0.27256944444444436</v>
      </c>
      <c r="J46" s="641">
        <f t="shared" si="17"/>
        <v>0.29374999999999984</v>
      </c>
      <c r="K46" s="641">
        <f t="shared" si="12"/>
        <v>0.32118055555555547</v>
      </c>
      <c r="L46" s="641">
        <f t="shared" si="12"/>
        <v>0.36979166666666657</v>
      </c>
      <c r="M46" s="683">
        <f t="shared" si="18"/>
        <v>0.39791666666666653</v>
      </c>
      <c r="N46" s="684">
        <f t="shared" si="19"/>
        <v>0.44305555555555542</v>
      </c>
      <c r="O46" s="683">
        <f t="shared" si="13"/>
        <v>0.46701388888888878</v>
      </c>
      <c r="P46" s="641">
        <f t="shared" si="20"/>
        <v>0.52291666666666803</v>
      </c>
      <c r="Q46" s="683">
        <f t="shared" si="21"/>
        <v>0.59236111111111311</v>
      </c>
      <c r="R46" s="484">
        <f t="shared" si="22"/>
        <v>0.63402777777777974</v>
      </c>
      <c r="S46" s="484">
        <f t="shared" si="22"/>
        <v>0.67569444444444637</v>
      </c>
    </row>
    <row r="47" spans="1:19" ht="15.75" x14ac:dyDescent="0.25">
      <c r="A47" s="21"/>
      <c r="B47" s="21"/>
      <c r="C47" s="519"/>
      <c r="D47" s="29" t="s">
        <v>22</v>
      </c>
      <c r="E47" s="664">
        <f>TIME(0,0,30)</f>
        <v>3.4722222222222224E-4</v>
      </c>
      <c r="F47" s="684">
        <f t="shared" si="15"/>
        <v>0.19687499999999991</v>
      </c>
      <c r="G47" s="684">
        <f t="shared" si="16"/>
        <v>0.21736111111111101</v>
      </c>
      <c r="H47" s="736">
        <f t="shared" si="16"/>
        <v>0.2451388888888888</v>
      </c>
      <c r="I47" s="736">
        <f t="shared" si="11"/>
        <v>0.27291666666666659</v>
      </c>
      <c r="J47" s="641">
        <f t="shared" si="17"/>
        <v>0.29409722222222207</v>
      </c>
      <c r="K47" s="641">
        <f>K46+$E47</f>
        <v>0.32152777777777769</v>
      </c>
      <c r="L47" s="641">
        <f t="shared" si="12"/>
        <v>0.3701388888888888</v>
      </c>
      <c r="M47" s="683">
        <f t="shared" si="18"/>
        <v>0.39826388888888875</v>
      </c>
      <c r="N47" s="684">
        <f t="shared" si="19"/>
        <v>0.44340277777777765</v>
      </c>
      <c r="O47" s="683">
        <f t="shared" si="13"/>
        <v>0.46736111111111101</v>
      </c>
      <c r="P47" s="641">
        <f t="shared" si="20"/>
        <v>0.52326388888889031</v>
      </c>
      <c r="Q47" s="683">
        <f t="shared" si="21"/>
        <v>0.59270833333333539</v>
      </c>
      <c r="R47" s="484">
        <f t="shared" si="22"/>
        <v>0.63437500000000202</v>
      </c>
      <c r="S47" s="484">
        <f t="shared" si="22"/>
        <v>0.67604166666666865</v>
      </c>
    </row>
    <row r="48" spans="1:19" ht="15.75" x14ac:dyDescent="0.25">
      <c r="C48" s="516" t="s">
        <v>29</v>
      </c>
      <c r="D48" s="29" t="s">
        <v>24</v>
      </c>
      <c r="E48" s="661">
        <f>TIME(0,1,30)</f>
        <v>1.0416666666666667E-3</v>
      </c>
      <c r="F48" s="684">
        <f t="shared" si="15"/>
        <v>0.19791666666666657</v>
      </c>
      <c r="G48" s="684">
        <f t="shared" si="16"/>
        <v>0.21840277777777767</v>
      </c>
      <c r="H48" s="736">
        <f t="shared" si="16"/>
        <v>0.24618055555555546</v>
      </c>
      <c r="I48" s="736">
        <f t="shared" si="11"/>
        <v>0.27395833333333325</v>
      </c>
      <c r="J48" s="641">
        <f t="shared" si="17"/>
        <v>0.29513888888888873</v>
      </c>
      <c r="K48" s="641">
        <f t="shared" si="12"/>
        <v>0.32256944444444435</v>
      </c>
      <c r="L48" s="641">
        <f t="shared" si="12"/>
        <v>0.37118055555555546</v>
      </c>
      <c r="M48" s="683">
        <f t="shared" si="18"/>
        <v>0.39930555555555541</v>
      </c>
      <c r="N48" s="684">
        <f t="shared" si="19"/>
        <v>0.44444444444444431</v>
      </c>
      <c r="O48" s="683">
        <f t="shared" si="13"/>
        <v>0.46840277777777767</v>
      </c>
      <c r="P48" s="641">
        <f t="shared" si="20"/>
        <v>0.52430555555555702</v>
      </c>
      <c r="Q48" s="683">
        <f t="shared" si="21"/>
        <v>0.59375000000000211</v>
      </c>
      <c r="R48" s="484">
        <f t="shared" si="22"/>
        <v>0.63541666666666874</v>
      </c>
      <c r="S48" s="484">
        <f t="shared" si="22"/>
        <v>0.67708333333333537</v>
      </c>
    </row>
    <row r="49" spans="1:19" ht="15.75" x14ac:dyDescent="0.25">
      <c r="C49" s="520"/>
      <c r="D49" s="29" t="s">
        <v>22</v>
      </c>
      <c r="E49" s="661">
        <f>TIME(0,0,30)</f>
        <v>3.4722222222222224E-4</v>
      </c>
      <c r="F49" s="684">
        <f t="shared" si="15"/>
        <v>0.1982638888888888</v>
      </c>
      <c r="G49" s="684">
        <f t="shared" si="16"/>
        <v>0.21874999999999989</v>
      </c>
      <c r="H49" s="684">
        <f t="shared" si="16"/>
        <v>0.24652777777777768</v>
      </c>
      <c r="I49" s="684">
        <f t="shared" si="11"/>
        <v>0.27430555555555547</v>
      </c>
      <c r="J49" s="683">
        <f t="shared" si="17"/>
        <v>0.29548611111111095</v>
      </c>
      <c r="K49" s="683">
        <f t="shared" si="12"/>
        <v>0.32291666666666657</v>
      </c>
      <c r="L49" s="683">
        <f t="shared" si="12"/>
        <v>0.37152777777777768</v>
      </c>
      <c r="M49" s="683">
        <f t="shared" si="18"/>
        <v>0.39965277777777763</v>
      </c>
      <c r="N49" s="684">
        <f t="shared" si="19"/>
        <v>0.44479166666666653</v>
      </c>
      <c r="O49" s="683">
        <f t="shared" si="13"/>
        <v>0.46874999999999989</v>
      </c>
      <c r="P49" s="683">
        <f t="shared" si="20"/>
        <v>0.5246527777777793</v>
      </c>
      <c r="Q49" s="683">
        <f t="shared" si="21"/>
        <v>0.59409722222222439</v>
      </c>
      <c r="R49" s="484">
        <f t="shared" si="22"/>
        <v>0.63576388888889102</v>
      </c>
      <c r="S49" s="484">
        <f t="shared" si="22"/>
        <v>0.67743055555555765</v>
      </c>
    </row>
    <row r="50" spans="1:19" ht="15.75" x14ac:dyDescent="0.25">
      <c r="C50" s="516" t="s">
        <v>28</v>
      </c>
      <c r="D50" s="29" t="s">
        <v>24</v>
      </c>
      <c r="E50" s="661">
        <f>TIME(0,1,30)</f>
        <v>1.0416666666666667E-3</v>
      </c>
      <c r="F50" s="684">
        <f t="shared" si="15"/>
        <v>0.19930555555555546</v>
      </c>
      <c r="G50" s="684">
        <f t="shared" si="16"/>
        <v>0.21979166666666655</v>
      </c>
      <c r="H50" s="684">
        <f t="shared" si="16"/>
        <v>0.24756944444444434</v>
      </c>
      <c r="I50" s="684">
        <f t="shared" si="11"/>
        <v>0.27534722222222213</v>
      </c>
      <c r="J50" s="683">
        <f t="shared" si="17"/>
        <v>0.29652777777777761</v>
      </c>
      <c r="K50" s="683">
        <f t="shared" si="12"/>
        <v>0.32395833333333324</v>
      </c>
      <c r="L50" s="683">
        <f t="shared" si="12"/>
        <v>0.37256944444444434</v>
      </c>
      <c r="M50" s="683">
        <f t="shared" si="18"/>
        <v>0.4006944444444443</v>
      </c>
      <c r="N50" s="684">
        <f t="shared" si="19"/>
        <v>0.44583333333333319</v>
      </c>
      <c r="O50" s="683">
        <f t="shared" si="13"/>
        <v>0.46979166666666655</v>
      </c>
      <c r="P50" s="683">
        <f t="shared" si="20"/>
        <v>0.52569444444444602</v>
      </c>
      <c r="Q50" s="683">
        <f t="shared" si="21"/>
        <v>0.5951388888888911</v>
      </c>
      <c r="R50" s="484">
        <f t="shared" si="22"/>
        <v>0.63680555555555773</v>
      </c>
      <c r="S50" s="484">
        <f t="shared" si="22"/>
        <v>0.67847222222222436</v>
      </c>
    </row>
    <row r="51" spans="1:19" ht="15.75" x14ac:dyDescent="0.25">
      <c r="C51" s="520"/>
      <c r="D51" s="29" t="s">
        <v>22</v>
      </c>
      <c r="E51" s="661">
        <f>TIME(0,0,30)</f>
        <v>3.4722222222222224E-4</v>
      </c>
      <c r="F51" s="684">
        <f t="shared" si="15"/>
        <v>0.19965277777777768</v>
      </c>
      <c r="G51" s="684">
        <f t="shared" si="16"/>
        <v>0.22013888888888877</v>
      </c>
      <c r="H51" s="684">
        <f t="shared" si="16"/>
        <v>0.24791666666666656</v>
      </c>
      <c r="I51" s="684">
        <f t="shared" si="11"/>
        <v>0.27569444444444435</v>
      </c>
      <c r="J51" s="683">
        <f t="shared" si="17"/>
        <v>0.29687499999999983</v>
      </c>
      <c r="K51" s="683">
        <f t="shared" si="12"/>
        <v>0.32430555555555546</v>
      </c>
      <c r="L51" s="683">
        <f t="shared" si="12"/>
        <v>0.37291666666666656</v>
      </c>
      <c r="M51" s="683">
        <f t="shared" si="18"/>
        <v>0.40104166666666652</v>
      </c>
      <c r="N51" s="684">
        <f t="shared" si="19"/>
        <v>0.44618055555555541</v>
      </c>
      <c r="O51" s="683">
        <f t="shared" si="13"/>
        <v>0.47013888888888877</v>
      </c>
      <c r="P51" s="683">
        <f>P50+$E51</f>
        <v>0.52604166666666829</v>
      </c>
      <c r="Q51" s="683">
        <f t="shared" si="21"/>
        <v>0.59548611111111338</v>
      </c>
      <c r="R51" s="484">
        <f t="shared" si="22"/>
        <v>0.63715277777778001</v>
      </c>
      <c r="S51" s="484">
        <f t="shared" si="22"/>
        <v>0.67881944444444664</v>
      </c>
    </row>
    <row r="52" spans="1:19" ht="15.75" x14ac:dyDescent="0.25">
      <c r="C52" s="516" t="s">
        <v>27</v>
      </c>
      <c r="D52" s="29" t="s">
        <v>24</v>
      </c>
      <c r="E52" s="661">
        <f>TIME(0,1,30)</f>
        <v>1.0416666666666667E-3</v>
      </c>
      <c r="F52" s="684">
        <f t="shared" si="15"/>
        <v>0.20069444444444434</v>
      </c>
      <c r="G52" s="684">
        <f t="shared" si="16"/>
        <v>0.22118055555555544</v>
      </c>
      <c r="H52" s="684">
        <f t="shared" si="16"/>
        <v>0.24895833333333323</v>
      </c>
      <c r="I52" s="684">
        <f t="shared" si="11"/>
        <v>0.27673611111111102</v>
      </c>
      <c r="J52" s="683">
        <f t="shared" si="17"/>
        <v>0.2979166666666665</v>
      </c>
      <c r="K52" s="683">
        <f t="shared" si="12"/>
        <v>0.32534722222222212</v>
      </c>
      <c r="L52" s="683">
        <f t="shared" si="12"/>
        <v>0.37395833333333323</v>
      </c>
      <c r="M52" s="683">
        <f t="shared" si="18"/>
        <v>0.40208333333333318</v>
      </c>
      <c r="N52" s="684">
        <f t="shared" si="19"/>
        <v>0.44722222222222208</v>
      </c>
      <c r="O52" s="683">
        <f t="shared" si="13"/>
        <v>0.47118055555555544</v>
      </c>
      <c r="P52" s="683">
        <f t="shared" si="20"/>
        <v>0.52708333333333501</v>
      </c>
      <c r="Q52" s="683">
        <f t="shared" si="21"/>
        <v>0.5965277777777801</v>
      </c>
      <c r="R52" s="484">
        <f t="shared" si="22"/>
        <v>0.63819444444444673</v>
      </c>
      <c r="S52" s="484">
        <f t="shared" si="22"/>
        <v>0.67986111111111336</v>
      </c>
    </row>
    <row r="53" spans="1:19" ht="15.75" x14ac:dyDescent="0.25">
      <c r="C53" s="520"/>
      <c r="D53" s="29" t="s">
        <v>22</v>
      </c>
      <c r="E53" s="661">
        <f>TIME(0,0,30)</f>
        <v>3.4722222222222224E-4</v>
      </c>
      <c r="F53" s="684">
        <f t="shared" si="15"/>
        <v>0.20104166666666656</v>
      </c>
      <c r="G53" s="684">
        <f t="shared" si="16"/>
        <v>0.22152777777777766</v>
      </c>
      <c r="H53" s="684">
        <f t="shared" si="16"/>
        <v>0.24930555555555545</v>
      </c>
      <c r="I53" s="684">
        <f t="shared" si="11"/>
        <v>0.27708333333333324</v>
      </c>
      <c r="J53" s="683">
        <f t="shared" si="17"/>
        <v>0.29826388888888872</v>
      </c>
      <c r="K53" s="683">
        <f t="shared" si="12"/>
        <v>0.32569444444444434</v>
      </c>
      <c r="L53" s="683">
        <f t="shared" si="12"/>
        <v>0.37430555555555545</v>
      </c>
      <c r="M53" s="683">
        <f t="shared" si="18"/>
        <v>0.4024305555555554</v>
      </c>
      <c r="N53" s="684">
        <f t="shared" si="19"/>
        <v>0.4475694444444443</v>
      </c>
      <c r="O53" s="683">
        <f t="shared" si="13"/>
        <v>0.47152777777777766</v>
      </c>
      <c r="P53" s="683">
        <f t="shared" si="20"/>
        <v>0.52743055555555729</v>
      </c>
      <c r="Q53" s="683">
        <f t="shared" si="21"/>
        <v>0.59687500000000238</v>
      </c>
      <c r="R53" s="484">
        <f t="shared" si="22"/>
        <v>0.63854166666666901</v>
      </c>
      <c r="S53" s="484">
        <f t="shared" si="22"/>
        <v>0.68020833333333564</v>
      </c>
    </row>
    <row r="54" spans="1:19" ht="15.75" x14ac:dyDescent="0.25">
      <c r="A54" s="21"/>
      <c r="B54" s="21"/>
      <c r="C54" s="516" t="s">
        <v>26</v>
      </c>
      <c r="D54" s="29" t="s">
        <v>24</v>
      </c>
      <c r="E54" s="664">
        <f>TIME(0,2,30)</f>
        <v>1.736111111111111E-3</v>
      </c>
      <c r="F54" s="684">
        <f t="shared" si="15"/>
        <v>0.20277777777777767</v>
      </c>
      <c r="G54" s="684">
        <f t="shared" si="16"/>
        <v>0.22326388888888876</v>
      </c>
      <c r="H54" s="684">
        <f t="shared" si="16"/>
        <v>0.25104166666666655</v>
      </c>
      <c r="I54" s="684">
        <f t="shared" si="11"/>
        <v>0.27881944444444434</v>
      </c>
      <c r="J54" s="683">
        <f t="shared" si="17"/>
        <v>0.29999999999999982</v>
      </c>
      <c r="K54" s="683">
        <f t="shared" si="12"/>
        <v>0.32743055555555545</v>
      </c>
      <c r="L54" s="683">
        <f t="shared" si="12"/>
        <v>0.37604166666666655</v>
      </c>
      <c r="M54" s="683">
        <f t="shared" si="18"/>
        <v>0.40416666666666651</v>
      </c>
      <c r="N54" s="684">
        <f t="shared" si="19"/>
        <v>0.4493055555555554</v>
      </c>
      <c r="O54" s="683">
        <f t="shared" si="13"/>
        <v>0.47326388888888876</v>
      </c>
      <c r="P54" s="683">
        <f t="shared" si="20"/>
        <v>0.52916666666666845</v>
      </c>
      <c r="Q54" s="683">
        <f t="shared" si="21"/>
        <v>0.59861111111111354</v>
      </c>
      <c r="R54" s="484">
        <f t="shared" si="22"/>
        <v>0.64027777777778017</v>
      </c>
      <c r="S54" s="484">
        <f t="shared" si="22"/>
        <v>0.6819444444444468</v>
      </c>
    </row>
    <row r="55" spans="1:19" ht="15.75" x14ac:dyDescent="0.25">
      <c r="A55" s="21"/>
      <c r="B55" s="21"/>
      <c r="C55" s="519"/>
      <c r="D55" s="29" t="s">
        <v>22</v>
      </c>
      <c r="E55" s="664">
        <f>TIME(0,0,30)</f>
        <v>3.4722222222222224E-4</v>
      </c>
      <c r="F55" s="683">
        <f t="shared" si="15"/>
        <v>0.20312499999999989</v>
      </c>
      <c r="G55" s="683">
        <f t="shared" si="16"/>
        <v>0.22361111111111098</v>
      </c>
      <c r="H55" s="683">
        <f t="shared" si="16"/>
        <v>0.25138888888888877</v>
      </c>
      <c r="I55" s="683">
        <f t="shared" si="11"/>
        <v>0.27916666666666656</v>
      </c>
      <c r="J55" s="683">
        <f t="shared" si="17"/>
        <v>0.30034722222222204</v>
      </c>
      <c r="K55" s="683">
        <f t="shared" si="12"/>
        <v>0.32777777777777767</v>
      </c>
      <c r="L55" s="683">
        <f t="shared" si="12"/>
        <v>0.37638888888888877</v>
      </c>
      <c r="M55" s="683">
        <f t="shared" si="18"/>
        <v>0.40451388888888873</v>
      </c>
      <c r="N55" s="683">
        <f t="shared" si="19"/>
        <v>0.44965277777777762</v>
      </c>
      <c r="O55" s="683">
        <f t="shared" si="13"/>
        <v>0.47361111111111098</v>
      </c>
      <c r="P55" s="683">
        <f t="shared" si="20"/>
        <v>0.52951388888889073</v>
      </c>
      <c r="Q55" s="683">
        <f t="shared" si="21"/>
        <v>0.59895833333333581</v>
      </c>
      <c r="R55" s="484">
        <f t="shared" si="22"/>
        <v>0.64062500000000244</v>
      </c>
      <c r="S55" s="484">
        <f t="shared" si="22"/>
        <v>0.68229166666666907</v>
      </c>
    </row>
    <row r="56" spans="1:19" ht="15.75" x14ac:dyDescent="0.25">
      <c r="C56" s="516" t="s">
        <v>23</v>
      </c>
      <c r="D56" s="29" t="s">
        <v>24</v>
      </c>
      <c r="E56" s="661">
        <f>TIME(0,7,30)</f>
        <v>5.208333333333333E-3</v>
      </c>
      <c r="F56" s="683">
        <f t="shared" si="15"/>
        <v>0.20833333333333323</v>
      </c>
      <c r="G56" s="683">
        <f t="shared" si="16"/>
        <v>0.22881944444444433</v>
      </c>
      <c r="H56" s="683">
        <f t="shared" si="16"/>
        <v>0.25659722222222209</v>
      </c>
      <c r="I56" s="683">
        <f t="shared" si="11"/>
        <v>0.28437499999999988</v>
      </c>
      <c r="J56" s="683">
        <f t="shared" si="17"/>
        <v>0.30555555555555536</v>
      </c>
      <c r="K56" s="683">
        <f t="shared" si="12"/>
        <v>0.33298611111111098</v>
      </c>
      <c r="L56" s="683">
        <f t="shared" si="12"/>
        <v>0.38159722222222209</v>
      </c>
      <c r="M56" s="683">
        <f t="shared" si="18"/>
        <v>0.40972222222222204</v>
      </c>
      <c r="N56" s="683">
        <f t="shared" si="19"/>
        <v>0.45486111111111094</v>
      </c>
      <c r="O56" s="683">
        <f t="shared" si="13"/>
        <v>0.4788194444444443</v>
      </c>
      <c r="P56" s="683">
        <f t="shared" si="20"/>
        <v>0.5347222222222241</v>
      </c>
      <c r="Q56" s="683">
        <f t="shared" si="21"/>
        <v>0.60416666666666918</v>
      </c>
      <c r="R56" s="484">
        <f t="shared" si="22"/>
        <v>0.64583333333333581</v>
      </c>
      <c r="S56" s="484">
        <f t="shared" si="22"/>
        <v>0.68750000000000244</v>
      </c>
    </row>
    <row r="57" spans="1:19" ht="15.75" x14ac:dyDescent="0.25">
      <c r="C57" s="516"/>
      <c r="D57" s="29" t="s">
        <v>22</v>
      </c>
      <c r="E57" s="661">
        <f>TIME(0,0,30)</f>
        <v>3.4722222222222224E-4</v>
      </c>
      <c r="F57" s="683">
        <f t="shared" si="15"/>
        <v>0.20868055555555545</v>
      </c>
      <c r="G57" s="683">
        <f t="shared" si="16"/>
        <v>0.22916666666666655</v>
      </c>
      <c r="H57" s="683">
        <f t="shared" si="16"/>
        <v>0.25694444444444431</v>
      </c>
      <c r="I57" s="683">
        <f t="shared" si="11"/>
        <v>0.2847222222222221</v>
      </c>
      <c r="J57" s="683">
        <f t="shared" si="17"/>
        <v>0.30590277777777758</v>
      </c>
      <c r="K57" s="683">
        <f t="shared" si="12"/>
        <v>0.3333333333333332</v>
      </c>
      <c r="L57" s="683">
        <f t="shared" si="12"/>
        <v>0.38194444444444431</v>
      </c>
      <c r="M57" s="683">
        <f t="shared" si="18"/>
        <v>0.41006944444444426</v>
      </c>
      <c r="N57" s="683">
        <f t="shared" si="19"/>
        <v>0.45520833333333316</v>
      </c>
      <c r="O57" s="683">
        <f t="shared" si="13"/>
        <v>0.47916666666666652</v>
      </c>
      <c r="P57" s="683">
        <f t="shared" si="20"/>
        <v>0.53506944444444637</v>
      </c>
      <c r="Q57" s="683">
        <f t="shared" si="21"/>
        <v>0.60451388888889146</v>
      </c>
      <c r="R57" s="484">
        <f t="shared" si="22"/>
        <v>0.64618055555555809</v>
      </c>
      <c r="S57" s="484">
        <f t="shared" si="22"/>
        <v>0.68784722222222472</v>
      </c>
    </row>
    <row r="58" spans="1:19" ht="15.75" x14ac:dyDescent="0.25">
      <c r="A58" s="21"/>
      <c r="B58" s="21"/>
      <c r="C58" s="516" t="s">
        <v>20</v>
      </c>
      <c r="D58" s="29" t="s">
        <v>24</v>
      </c>
      <c r="E58" s="664">
        <f>TIME(0,3,0)</f>
        <v>2.0833333333333333E-3</v>
      </c>
      <c r="F58" s="683">
        <f t="shared" ref="F58:K58" si="23">F57+$E58</f>
        <v>0.21076388888888878</v>
      </c>
      <c r="G58" s="674">
        <f t="shared" si="23"/>
        <v>0.23124999999999987</v>
      </c>
      <c r="H58" s="674">
        <f t="shared" si="23"/>
        <v>0.25902777777777763</v>
      </c>
      <c r="I58" s="674">
        <f t="shared" si="23"/>
        <v>0.28680555555555542</v>
      </c>
      <c r="J58" s="674">
        <f t="shared" si="23"/>
        <v>0.30798611111111091</v>
      </c>
      <c r="K58" s="674">
        <f t="shared" si="23"/>
        <v>0.33541666666666653</v>
      </c>
      <c r="L58" s="674">
        <f t="shared" si="12"/>
        <v>0.38402777777777763</v>
      </c>
      <c r="M58" s="674">
        <f>M57+$E58</f>
        <v>0.41215277777777759</v>
      </c>
      <c r="N58" s="674">
        <f t="shared" si="19"/>
        <v>0.45729166666666649</v>
      </c>
      <c r="O58" s="674">
        <f>O57+$E58</f>
        <v>0.48124999999999984</v>
      </c>
      <c r="P58" s="674">
        <f t="shared" si="20"/>
        <v>0.5371527777777797</v>
      </c>
      <c r="Q58" s="674">
        <f t="shared" si="21"/>
        <v>0.60659722222222479</v>
      </c>
      <c r="R58" s="475">
        <f t="shared" si="22"/>
        <v>0.64826388888889142</v>
      </c>
      <c r="S58" s="475">
        <f t="shared" si="22"/>
        <v>0.68993055555555804</v>
      </c>
    </row>
    <row r="59" spans="1:19" ht="16.5" thickBot="1" x14ac:dyDescent="0.3">
      <c r="C59" s="667"/>
      <c r="D59" s="682"/>
      <c r="E59" s="665"/>
      <c r="F59" s="710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721"/>
      <c r="S59" s="721"/>
    </row>
    <row r="60" spans="1:19" ht="15.75" x14ac:dyDescent="0.25">
      <c r="C60" s="67"/>
      <c r="D60" s="46"/>
      <c r="E60" s="46"/>
      <c r="F60" s="46"/>
      <c r="G60" s="46"/>
      <c r="H60" s="46"/>
      <c r="I60" s="46"/>
      <c r="J60" s="533"/>
      <c r="K60" s="533"/>
      <c r="L60" s="533"/>
      <c r="M60" s="533"/>
      <c r="N60" s="46"/>
      <c r="O60" s="533"/>
      <c r="P60" s="533"/>
      <c r="Q60" s="533"/>
      <c r="R60" s="46"/>
      <c r="S60" s="46"/>
    </row>
    <row r="61" spans="1:19" ht="15.75" x14ac:dyDescent="0.25">
      <c r="C61" s="67"/>
      <c r="D61" s="46"/>
      <c r="E61" s="46"/>
      <c r="F61" s="46"/>
      <c r="G61" s="46"/>
      <c r="H61" s="46"/>
      <c r="I61" s="46"/>
      <c r="J61" s="533"/>
      <c r="K61" s="533"/>
      <c r="L61" s="533"/>
      <c r="M61" s="533"/>
      <c r="N61" s="46"/>
      <c r="O61" s="533"/>
      <c r="P61" s="533"/>
      <c r="Q61" s="533"/>
      <c r="R61" s="46"/>
      <c r="S61" s="46"/>
    </row>
    <row r="62" spans="1:19" ht="15.75" x14ac:dyDescent="0.25">
      <c r="D62" s="67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1:19" ht="15.75" x14ac:dyDescent="0.25">
      <c r="F63" s="660"/>
      <c r="G63" s="660"/>
      <c r="H63" s="660"/>
      <c r="I63" s="660"/>
      <c r="J63" s="660"/>
      <c r="K63" s="660"/>
      <c r="L63" s="660"/>
      <c r="M63" s="660"/>
      <c r="N63" s="660"/>
      <c r="O63" s="660"/>
      <c r="P63" s="660"/>
      <c r="Q63" s="660"/>
      <c r="R63" s="660"/>
      <c r="S63" s="660"/>
    </row>
    <row r="66" spans="5:19" ht="15.75" x14ac:dyDescent="0.25">
      <c r="E66" s="705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5:19" ht="15.75" x14ac:dyDescent="0.25">
      <c r="E67" s="705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5:19" ht="15.75" x14ac:dyDescent="0.25">
      <c r="E68" s="705"/>
    </row>
    <row r="69" spans="5:19" ht="15.75" x14ac:dyDescent="0.25">
      <c r="E69" s="705"/>
    </row>
    <row r="70" spans="5:19" ht="15.75" x14ac:dyDescent="0.25">
      <c r="E70" s="705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5:19" ht="15.75" x14ac:dyDescent="0.25">
      <c r="E71" s="705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CA5A-93BD-4860-8791-BE3493B9D2E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FISH HOEK - CAPE TOWN</vt:lpstr>
      <vt:lpstr>CAPE TOWN - FISH HOEK</vt:lpstr>
      <vt:lpstr>NORTH DOWN</vt:lpstr>
      <vt:lpstr> NORTH UP</vt:lpstr>
      <vt:lpstr>NORTH. -INBOUND</vt:lpstr>
      <vt:lpstr>NORTH -OUTBOUNT</vt:lpstr>
      <vt:lpstr>SOUTH - OUTBOUND</vt:lpstr>
      <vt:lpstr>SOUTH - INBOUND</vt:lpstr>
      <vt:lpstr>Sheet1</vt:lpstr>
      <vt:lpstr>FLATS DOWN</vt:lpstr>
      <vt:lpstr>FLATS UP</vt:lpstr>
      <vt:lpstr>CENTRAL DOWN</vt:lpstr>
      <vt:lpstr>CENTRAL UP</vt:lpstr>
      <vt:lpstr>NORTH UP</vt:lpstr>
      <vt:lpstr>NORTH DOWN </vt:lpstr>
      <vt:lpstr>' NORTH UP'!Print_Area</vt:lpstr>
      <vt:lpstr>'CENTRAL DOWN'!Print_Area</vt:lpstr>
      <vt:lpstr>'CENTRAL UP'!Print_Area</vt:lpstr>
      <vt:lpstr>'FLATS DOWN'!Print_Area</vt:lpstr>
      <vt:lpstr>'FLATS UP'!Print_Area</vt:lpstr>
      <vt:lpstr>'NORTH DOWN '!Print_Area</vt:lpstr>
      <vt:lpstr>'NORTH -OUTBOUNT'!Print_Area</vt:lpstr>
      <vt:lpstr>'NORTH UP'!Print_Area</vt:lpstr>
      <vt:lpstr>'NORTH. -INBOUND'!Print_Area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Sindiswa Mpambani [CT]</dc:creator>
  <cp:lastModifiedBy>George Kiewiets</cp:lastModifiedBy>
  <cp:lastPrinted>2026-02-26T08:20:21Z</cp:lastPrinted>
  <dcterms:created xsi:type="dcterms:W3CDTF">2024-04-29T05:17:39Z</dcterms:created>
  <dcterms:modified xsi:type="dcterms:W3CDTF">2026-02-26T12:14:59Z</dcterms:modified>
</cp:coreProperties>
</file>